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oudshare.secure-iss.com/sites/dogue/design/Shared Documents/Order Forms/"/>
    </mc:Choice>
  </mc:AlternateContent>
  <xr:revisionPtr revIDLastSave="0" documentId="8_{DE575B64-4C51-4A19-B64A-3151EDE5C7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GUE Order Form" sheetId="1" r:id="rId1"/>
  </sheets>
  <definedNames>
    <definedName name="_xlnm.Print_Area" localSheetId="0">'DOGUE Order Form'!$A$1:$N$139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2" i="1" l="1"/>
  <c r="M93" i="1"/>
  <c r="M91" i="1"/>
  <c r="M89" i="1"/>
  <c r="M84" i="1"/>
  <c r="M77" i="1"/>
  <c r="M98" i="1" s="1"/>
  <c r="M74" i="1"/>
  <c r="N74" i="1"/>
  <c r="N15" i="1"/>
  <c r="M108" i="1" l="1"/>
  <c r="N108" i="1"/>
  <c r="N102" i="1"/>
  <c r="N107" i="1"/>
  <c r="M107" i="1"/>
  <c r="M104" i="1"/>
  <c r="N126" i="1" l="1"/>
  <c r="M138" i="1"/>
  <c r="M100" i="1"/>
  <c r="M14" i="1"/>
  <c r="M68" i="1" l="1"/>
  <c r="N100" i="1"/>
  <c r="M101" i="1"/>
  <c r="M102" i="1"/>
  <c r="M103" i="1"/>
  <c r="M105" i="1"/>
  <c r="M106" i="1"/>
  <c r="M48" i="1" l="1"/>
  <c r="N48" i="1" s="1"/>
  <c r="M49" i="1"/>
  <c r="N49" i="1" s="1"/>
  <c r="M50" i="1"/>
  <c r="N50" i="1" s="1"/>
  <c r="M51" i="1"/>
  <c r="N51" i="1"/>
  <c r="M52" i="1"/>
  <c r="N52" i="1" s="1"/>
  <c r="M53" i="1"/>
  <c r="N53" i="1" s="1"/>
  <c r="N54" i="1" l="1"/>
  <c r="M54" i="1"/>
  <c r="M134" i="1"/>
  <c r="N134" i="1" s="1"/>
  <c r="M135" i="1"/>
  <c r="N135" i="1" s="1"/>
  <c r="M136" i="1"/>
  <c r="N136" i="1" s="1"/>
  <c r="M137" i="1"/>
  <c r="N137" i="1" s="1"/>
  <c r="N138" i="1"/>
  <c r="N101" i="1"/>
  <c r="N103" i="1"/>
  <c r="N104" i="1"/>
  <c r="N105" i="1"/>
  <c r="N106" i="1"/>
  <c r="M69" i="1" l="1"/>
  <c r="N69" i="1" s="1"/>
  <c r="M70" i="1"/>
  <c r="N70" i="1" s="1"/>
  <c r="N68" i="1"/>
  <c r="M67" i="1"/>
  <c r="N67" i="1" s="1"/>
  <c r="M66" i="1"/>
  <c r="M65" i="1"/>
  <c r="N65" i="1" s="1"/>
  <c r="M41" i="1"/>
  <c r="N41" i="1" s="1"/>
  <c r="N112" i="1"/>
  <c r="M111" i="1"/>
  <c r="N111" i="1" s="1"/>
  <c r="M110" i="1"/>
  <c r="N110" i="1" s="1"/>
  <c r="M123" i="1"/>
  <c r="N123" i="1" s="1"/>
  <c r="M129" i="1"/>
  <c r="N129" i="1" s="1"/>
  <c r="M130" i="1"/>
  <c r="N130" i="1" s="1"/>
  <c r="M133" i="1"/>
  <c r="N133" i="1" s="1"/>
  <c r="M59" i="1"/>
  <c r="N59" i="1" s="1"/>
  <c r="M60" i="1"/>
  <c r="N60" i="1" s="1"/>
  <c r="M58" i="1"/>
  <c r="N58" i="1" s="1"/>
  <c r="M61" i="1"/>
  <c r="N61" i="1" s="1"/>
  <c r="M78" i="1"/>
  <c r="N78" i="1" s="1"/>
  <c r="M79" i="1"/>
  <c r="N79" i="1" s="1"/>
  <c r="M82" i="1"/>
  <c r="N82" i="1" s="1"/>
  <c r="M80" i="1"/>
  <c r="N80" i="1" s="1"/>
  <c r="M81" i="1"/>
  <c r="N81" i="1" s="1"/>
  <c r="M83" i="1"/>
  <c r="N83" i="1" s="1"/>
  <c r="N84" i="1"/>
  <c r="M90" i="1"/>
  <c r="N90" i="1" s="1"/>
  <c r="N91" i="1"/>
  <c r="M92" i="1"/>
  <c r="N92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N14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7" i="1"/>
  <c r="N27" i="1" s="1"/>
  <c r="M28" i="1"/>
  <c r="N28" i="1" s="1"/>
  <c r="M29" i="1"/>
  <c r="N29" i="1" s="1"/>
  <c r="M30" i="1"/>
  <c r="N30" i="1" s="1"/>
  <c r="M31" i="1"/>
  <c r="N31" i="1" s="1"/>
  <c r="M34" i="1"/>
  <c r="N34" i="1" s="1"/>
  <c r="M35" i="1"/>
  <c r="N35" i="1" s="1"/>
  <c r="M36" i="1"/>
  <c r="N36" i="1" s="1"/>
  <c r="M37" i="1"/>
  <c r="N37" i="1" s="1"/>
  <c r="M38" i="1"/>
  <c r="N38" i="1" s="1"/>
  <c r="M42" i="1"/>
  <c r="N42" i="1" s="1"/>
  <c r="M43" i="1"/>
  <c r="N43" i="1" s="1"/>
  <c r="M44" i="1"/>
  <c r="N44" i="1" s="1"/>
  <c r="M57" i="1"/>
  <c r="N57" i="1" s="1"/>
  <c r="M85" i="1"/>
  <c r="N85" i="1" s="1"/>
  <c r="M86" i="1"/>
  <c r="N86" i="1" s="1"/>
  <c r="M87" i="1"/>
  <c r="N87" i="1" s="1"/>
  <c r="M88" i="1"/>
  <c r="N88" i="1" s="1"/>
  <c r="N89" i="1"/>
  <c r="N93" i="1"/>
  <c r="M94" i="1"/>
  <c r="N94" i="1" s="1"/>
  <c r="M95" i="1"/>
  <c r="N95" i="1" s="1"/>
  <c r="M96" i="1"/>
  <c r="N96" i="1" s="1"/>
  <c r="M97" i="1"/>
  <c r="N97" i="1" s="1"/>
  <c r="M131" i="1"/>
  <c r="N131" i="1" s="1"/>
  <c r="M132" i="1"/>
  <c r="M116" i="1"/>
  <c r="N116" i="1" s="1"/>
  <c r="M117" i="1"/>
  <c r="N117" i="1" s="1"/>
  <c r="M118" i="1"/>
  <c r="N118" i="1" s="1"/>
  <c r="M119" i="1"/>
  <c r="N119" i="1" s="1"/>
  <c r="M126" i="1"/>
  <c r="N132" i="1" l="1"/>
  <c r="N139" i="1" s="1"/>
  <c r="M139" i="1"/>
  <c r="N66" i="1"/>
  <c r="M62" i="1"/>
  <c r="M15" i="1"/>
  <c r="M25" i="1"/>
  <c r="M45" i="1"/>
  <c r="N113" i="1"/>
  <c r="M32" i="1"/>
  <c r="M71" i="1"/>
  <c r="M39" i="1"/>
  <c r="N39" i="1"/>
  <c r="N32" i="1"/>
  <c r="N25" i="1"/>
  <c r="N62" i="1"/>
  <c r="N120" i="1"/>
  <c r="N45" i="1"/>
  <c r="M113" i="1"/>
  <c r="N77" i="1"/>
  <c r="N98" i="1" s="1"/>
  <c r="M120" i="1"/>
  <c r="N71" i="1" l="1"/>
  <c r="N140" i="1" l="1"/>
  <c r="N142" i="1" l="1"/>
  <c r="N141" i="1" l="1"/>
</calcChain>
</file>

<file path=xl/sharedStrings.xml><?xml version="1.0" encoding="utf-8"?>
<sst xmlns="http://schemas.openxmlformats.org/spreadsheetml/2006/main" count="528" uniqueCount="105">
  <si>
    <t>SIZE</t>
  </si>
  <si>
    <t>ITEMS</t>
  </si>
  <si>
    <t>AUD</t>
  </si>
  <si>
    <t>W'SALE</t>
  </si>
  <si>
    <t>TOTAL</t>
  </si>
  <si>
    <t>60cm</t>
  </si>
  <si>
    <t>Black</t>
  </si>
  <si>
    <t>Blue</t>
  </si>
  <si>
    <t>Pink</t>
  </si>
  <si>
    <t>Red</t>
  </si>
  <si>
    <t>White</t>
  </si>
  <si>
    <t>Puppy</t>
  </si>
  <si>
    <t>Mini</t>
  </si>
  <si>
    <t>Small</t>
  </si>
  <si>
    <t>Medium</t>
  </si>
  <si>
    <t>Large</t>
  </si>
  <si>
    <t>X-Large</t>
  </si>
  <si>
    <t>Collar</t>
  </si>
  <si>
    <t>Lead</t>
  </si>
  <si>
    <t>30cm</t>
  </si>
  <si>
    <t>35cm</t>
  </si>
  <si>
    <t>40cm</t>
  </si>
  <si>
    <t>45cm</t>
  </si>
  <si>
    <t>55cm</t>
  </si>
  <si>
    <t>65cm</t>
  </si>
  <si>
    <t>15mm</t>
  </si>
  <si>
    <t>18mm</t>
  </si>
  <si>
    <t>50cm</t>
  </si>
  <si>
    <t>32cm</t>
  </si>
  <si>
    <t>38cm</t>
  </si>
  <si>
    <t>Navy</t>
  </si>
  <si>
    <t>Cow</t>
  </si>
  <si>
    <t>Leopard</t>
  </si>
  <si>
    <t>Zebra</t>
  </si>
  <si>
    <t>TYPE</t>
  </si>
  <si>
    <t>25cm</t>
  </si>
  <si>
    <t>Harness</t>
  </si>
  <si>
    <t>S</t>
  </si>
  <si>
    <t>M</t>
  </si>
  <si>
    <t>L</t>
  </si>
  <si>
    <t>20mm</t>
  </si>
  <si>
    <t>Jumper</t>
  </si>
  <si>
    <t>Plain</t>
  </si>
  <si>
    <t>Cat Collar</t>
  </si>
  <si>
    <t>Studs</t>
  </si>
  <si>
    <t>Flowers</t>
  </si>
  <si>
    <t>Crystals</t>
  </si>
  <si>
    <t>CAT COLLARS - PONY HAIR</t>
  </si>
  <si>
    <t>Pony Hair</t>
  </si>
  <si>
    <t>28cm</t>
  </si>
  <si>
    <t>CAT COLLARS - FISH</t>
  </si>
  <si>
    <t>Fucshia</t>
  </si>
  <si>
    <t>Fish</t>
  </si>
  <si>
    <t>STORE:</t>
  </si>
  <si>
    <t>CONTACT:</t>
  </si>
  <si>
    <t>DATE:</t>
  </si>
  <si>
    <t>ADDRESS:</t>
  </si>
  <si>
    <t>STATE:</t>
  </si>
  <si>
    <t>P/CODE:</t>
  </si>
  <si>
    <t>PHONE:</t>
  </si>
  <si>
    <t>EMAIL:</t>
  </si>
  <si>
    <t>PLAIN JANE - Dog Collars &amp; Leads</t>
  </si>
  <si>
    <t>STUD MUFFIN - Dog Collars</t>
  </si>
  <si>
    <t>FOXY - Dog Collars &amp; Leads</t>
  </si>
  <si>
    <t>GLAMOUR - Dog Collars &amp; Leads</t>
  </si>
  <si>
    <t>TOO GLAM - Dog Collars</t>
  </si>
  <si>
    <t>PONY HAIR - Dog Collars &amp; Leads</t>
  </si>
  <si>
    <t>BONES - Dog Collars &amp; Leads</t>
  </si>
  <si>
    <t>CANVAS - Soft Harnesses, Leads &amp; Collars</t>
  </si>
  <si>
    <t>Total EX-GST</t>
  </si>
  <si>
    <t>GST</t>
  </si>
  <si>
    <t>Total Inc GST</t>
  </si>
  <si>
    <t>CAT COLLARS - NZ Leather, Australian Made, Swarovski Crystals</t>
  </si>
  <si>
    <t>Fuchsia</t>
  </si>
  <si>
    <t xml:space="preserve"> JUMPERS</t>
  </si>
  <si>
    <t xml:space="preserve"> TOYS</t>
  </si>
  <si>
    <t>Black / White</t>
  </si>
  <si>
    <t>Blue / White</t>
  </si>
  <si>
    <t>Pink / White</t>
  </si>
  <si>
    <t>Multi</t>
  </si>
  <si>
    <t xml:space="preserve">Black </t>
  </si>
  <si>
    <t>Skull</t>
  </si>
  <si>
    <t>Toy</t>
  </si>
  <si>
    <t xml:space="preserve">Skull  </t>
  </si>
  <si>
    <t>Bold</t>
  </si>
  <si>
    <t>Stripes</t>
  </si>
  <si>
    <t>Fleur</t>
  </si>
  <si>
    <t>Cable Knit</t>
  </si>
  <si>
    <t>Price Ex-GST</t>
  </si>
  <si>
    <t>Black/    White</t>
  </si>
  <si>
    <t>Black/ Lime</t>
  </si>
  <si>
    <t>Pink/ White</t>
  </si>
  <si>
    <t>Blue/ White</t>
  </si>
  <si>
    <t>Legend</t>
  </si>
  <si>
    <t>Not manufactured in this size / colour</t>
  </si>
  <si>
    <t>DOGUE MAN</t>
  </si>
  <si>
    <t>XL</t>
  </si>
  <si>
    <t>Brown</t>
  </si>
  <si>
    <t>Tan</t>
  </si>
  <si>
    <t>RRP</t>
  </si>
  <si>
    <t>Floral</t>
  </si>
  <si>
    <t>Candy Stripes</t>
  </si>
  <si>
    <t>Pink/Red</t>
  </si>
  <si>
    <t>Blue/Green</t>
  </si>
  <si>
    <t>Price Inc-GST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</si>
</sst>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[$€-2]\ * #,##0.00_);_([$€-2]\ * \(#,##0.00\);_([$€-2]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6" borderId="7" xfId="0" applyFont="1" applyFill="1" applyBorder="1" applyAlignment="1">
      <alignment horizontal="center" vertical="center" wrapText="1"/>
    </xf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/>
    <xf numFmtId="0" fontId="3" fillId="5" borderId="0" xfId="0" applyFont="1" applyFill="1" applyAlignment="1">
      <alignment horizontal="center"/>
    </xf>
    <xf numFmtId="0" fontId="4" fillId="5" borderId="5" xfId="0" applyFont="1" applyFill="1" applyBorder="1"/>
    <xf numFmtId="0" fontId="2" fillId="5" borderId="0" xfId="0" applyFont="1" applyFill="1"/>
    <xf numFmtId="44" fontId="2" fillId="5" borderId="0" xfId="0" applyNumberFormat="1" applyFont="1" applyFill="1"/>
    <xf numFmtId="44" fontId="2" fillId="0" borderId="0" xfId="0" applyNumberFormat="1" applyFont="1"/>
    <xf numFmtId="0" fontId="4" fillId="5" borderId="0" xfId="0" applyFont="1" applyFill="1" applyBorder="1"/>
    <xf numFmtId="0" fontId="2" fillId="5" borderId="0" xfId="0" applyFont="1" applyFill="1"/>
    <xf numFmtId="0" fontId="2" fillId="5" borderId="0" xfId="0" applyFont="1" applyFill="1"/>
    <xf numFmtId="0" fontId="6" fillId="6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7" fillId="4" borderId="6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1" fontId="7" fillId="4" borderId="3" xfId="0" applyNumberFormat="1" applyFont="1" applyFill="1" applyBorder="1" applyAlignment="1" applyProtection="1">
      <alignment horizontal="center"/>
      <protection locked="0"/>
    </xf>
    <xf numFmtId="44" fontId="7" fillId="5" borderId="1" xfId="0" applyNumberFormat="1" applyFont="1" applyFill="1" applyBorder="1" applyAlignment="1" applyProtection="1">
      <alignment horizontal="center"/>
      <protection locked="0"/>
    </xf>
    <xf numFmtId="44" fontId="7" fillId="0" borderId="1" xfId="1" applyFont="1" applyBorder="1"/>
    <xf numFmtId="1" fontId="7" fillId="0" borderId="1" xfId="0" applyNumberFormat="1" applyFont="1" applyBorder="1" applyAlignment="1">
      <alignment horizontal="center"/>
    </xf>
    <xf numFmtId="44" fontId="7" fillId="0" borderId="4" xfId="0" applyNumberFormat="1" applyFont="1" applyBorder="1" applyAlignment="1" applyProtection="1">
      <alignment horizontal="center"/>
      <protection locked="0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1" fontId="7" fillId="0" borderId="7" xfId="0" applyNumberFormat="1" applyFont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1" fontId="7" fillId="5" borderId="7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44" fontId="7" fillId="0" borderId="10" xfId="0" applyNumberFormat="1" applyFont="1" applyBorder="1" applyAlignment="1" applyProtection="1">
      <alignment horizontal="center"/>
      <protection locked="0"/>
    </xf>
    <xf numFmtId="44" fontId="7" fillId="0" borderId="7" xfId="1" applyFont="1" applyBorder="1"/>
    <xf numFmtId="1" fontId="7" fillId="0" borderId="7" xfId="0" applyNumberFormat="1" applyFont="1" applyBorder="1" applyAlignment="1">
      <alignment horizontal="center"/>
    </xf>
    <xf numFmtId="0" fontId="7" fillId="2" borderId="8" xfId="0" applyFont="1" applyFill="1" applyBorder="1"/>
    <xf numFmtId="0" fontId="7" fillId="2" borderId="11" xfId="0" applyFont="1" applyFill="1" applyBorder="1"/>
    <xf numFmtId="0" fontId="7" fillId="2" borderId="11" xfId="0" applyFont="1" applyFill="1" applyBorder="1" applyAlignment="1">
      <alignment horizontal="center"/>
    </xf>
    <xf numFmtId="1" fontId="9" fillId="0" borderId="10" xfId="0" applyNumberFormat="1" applyFont="1" applyBorder="1" applyAlignment="1" applyProtection="1">
      <alignment horizontal="center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44" fontId="7" fillId="0" borderId="11" xfId="1" applyFont="1" applyBorder="1"/>
    <xf numFmtId="44" fontId="7" fillId="0" borderId="10" xfId="1" applyFont="1" applyBorder="1"/>
    <xf numFmtId="44" fontId="7" fillId="0" borderId="1" xfId="0" applyNumberFormat="1" applyFont="1" applyBorder="1" applyAlignment="1" applyProtection="1">
      <alignment horizontal="center"/>
      <protection locked="0"/>
    </xf>
    <xf numFmtId="44" fontId="7" fillId="0" borderId="7" xfId="0" applyNumberFormat="1" applyFont="1" applyBorder="1" applyAlignment="1" applyProtection="1">
      <alignment horizontal="center"/>
      <protection locked="0"/>
    </xf>
    <xf numFmtId="44" fontId="9" fillId="0" borderId="7" xfId="0" applyNumberFormat="1" applyFont="1" applyBorder="1" applyAlignment="1" applyProtection="1">
      <alignment horizontal="center"/>
      <protection locked="0"/>
    </xf>
    <xf numFmtId="44" fontId="7" fillId="0" borderId="4" xfId="1" applyFont="1" applyBorder="1"/>
    <xf numFmtId="0" fontId="7" fillId="2" borderId="2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1" fontId="7" fillId="4" borderId="9" xfId="0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44" fontId="7" fillId="5" borderId="1" xfId="1" applyFont="1" applyFill="1" applyBorder="1"/>
    <xf numFmtId="1" fontId="7" fillId="5" borderId="1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 applyProtection="1">
      <alignment horizontal="center"/>
      <protection locked="0"/>
    </xf>
    <xf numFmtId="44" fontId="7" fillId="5" borderId="7" xfId="0" applyNumberFormat="1" applyFont="1" applyFill="1" applyBorder="1" applyAlignment="1" applyProtection="1">
      <alignment horizontal="center"/>
      <protection locked="0"/>
    </xf>
    <xf numFmtId="44" fontId="7" fillId="5" borderId="7" xfId="1" applyFont="1" applyFill="1" applyBorder="1"/>
    <xf numFmtId="0" fontId="7" fillId="5" borderId="7" xfId="0" applyFont="1" applyFill="1" applyBorder="1"/>
    <xf numFmtId="0" fontId="7" fillId="5" borderId="7" xfId="0" applyFont="1" applyFill="1" applyBorder="1" applyAlignment="1">
      <alignment horizontal="center"/>
    </xf>
    <xf numFmtId="1" fontId="9" fillId="5" borderId="10" xfId="0" applyNumberFormat="1" applyFont="1" applyFill="1" applyBorder="1" applyAlignment="1" applyProtection="1">
      <alignment horizontal="center"/>
      <protection locked="0"/>
    </xf>
    <xf numFmtId="44" fontId="9" fillId="5" borderId="1" xfId="0" applyNumberFormat="1" applyFont="1" applyFill="1" applyBorder="1" applyAlignment="1" applyProtection="1">
      <alignment horizontal="center"/>
      <protection locked="0"/>
    </xf>
    <xf numFmtId="44" fontId="7" fillId="5" borderId="11" xfId="1" applyFont="1" applyFill="1" applyBorder="1"/>
    <xf numFmtId="44" fontId="7" fillId="5" borderId="10" xfId="1" applyFont="1" applyFill="1" applyBorder="1"/>
    <xf numFmtId="0" fontId="8" fillId="3" borderId="6" xfId="0" applyFont="1" applyFill="1" applyBorder="1" applyAlignment="1">
      <alignment vertical="center"/>
    </xf>
    <xf numFmtId="0" fontId="8" fillId="4" borderId="6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4" borderId="3" xfId="0" applyNumberFormat="1" applyFont="1" applyFill="1" applyBorder="1" applyAlignment="1" applyProtection="1">
      <alignment horizontal="center"/>
      <protection locked="0"/>
    </xf>
    <xf numFmtId="44" fontId="8" fillId="5" borderId="1" xfId="0" applyNumberFormat="1" applyFont="1" applyFill="1" applyBorder="1" applyAlignment="1" applyProtection="1">
      <alignment horizontal="center"/>
      <protection locked="0"/>
    </xf>
    <xf numFmtId="44" fontId="8" fillId="0" borderId="1" xfId="1" applyFont="1" applyBorder="1"/>
    <xf numFmtId="1" fontId="8" fillId="0" borderId="1" xfId="0" applyNumberFormat="1" applyFont="1" applyBorder="1" applyAlignment="1">
      <alignment horizontal="center"/>
    </xf>
    <xf numFmtId="44" fontId="8" fillId="0" borderId="4" xfId="1" applyFont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1" fontId="8" fillId="0" borderId="7" xfId="0" applyNumberFormat="1" applyFont="1" applyBorder="1" applyAlignment="1" applyProtection="1">
      <alignment horizontal="center"/>
      <protection locked="0"/>
    </xf>
    <xf numFmtId="0" fontId="10" fillId="3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44" fontId="7" fillId="0" borderId="1" xfId="0" applyNumberFormat="1" applyFont="1" applyFill="1" applyBorder="1" applyAlignment="1" applyProtection="1">
      <alignment horizontal="center"/>
      <protection locked="0"/>
    </xf>
    <xf numFmtId="44" fontId="7" fillId="0" borderId="1" xfId="1" applyFont="1" applyFill="1" applyBorder="1"/>
    <xf numFmtId="44" fontId="7" fillId="0" borderId="7" xfId="0" applyNumberFormat="1" applyFont="1" applyFill="1" applyBorder="1" applyAlignment="1" applyProtection="1">
      <alignment horizontal="center"/>
      <protection locked="0"/>
    </xf>
    <xf numFmtId="44" fontId="7" fillId="0" borderId="7" xfId="1" applyFont="1" applyFill="1" applyBorder="1"/>
    <xf numFmtId="1" fontId="7" fillId="0" borderId="1" xfId="0" applyNumberFormat="1" applyFont="1" applyFill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44" fontId="2" fillId="0" borderId="1" xfId="0" applyNumberFormat="1" applyFont="1" applyBorder="1"/>
    <xf numFmtId="44" fontId="9" fillId="0" borderId="11" xfId="0" applyNumberFormat="1" applyFont="1" applyBorder="1" applyAlignment="1" applyProtection="1">
      <alignment horizontal="center"/>
      <protection locked="0"/>
    </xf>
    <xf numFmtId="1" fontId="7" fillId="5" borderId="11" xfId="0" applyNumberFormat="1" applyFont="1" applyFill="1" applyBorder="1" applyAlignment="1" applyProtection="1">
      <alignment horizontal="center"/>
      <protection locked="0"/>
    </xf>
    <xf numFmtId="1" fontId="7" fillId="5" borderId="10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/>
    <xf numFmtId="0" fontId="3" fillId="0" borderId="1" xfId="0" applyFont="1" applyBorder="1"/>
    <xf numFmtId="44" fontId="3" fillId="0" borderId="1" xfId="0" applyNumberFormat="1" applyFont="1" applyBorder="1"/>
    <xf numFmtId="0" fontId="12" fillId="5" borderId="0" xfId="0" applyFont="1" applyFill="1"/>
    <xf numFmtId="0" fontId="13" fillId="5" borderId="0" xfId="0" applyFont="1" applyFill="1"/>
    <xf numFmtId="8" fontId="8" fillId="0" borderId="1" xfId="0" applyNumberFormat="1" applyFont="1" applyBorder="1"/>
    <xf numFmtId="164" fontId="8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14" fillId="5" borderId="1" xfId="0" applyFont="1" applyFill="1" applyBorder="1"/>
    <xf numFmtId="0" fontId="15" fillId="5" borderId="1" xfId="0" applyFont="1" applyFill="1" applyBorder="1" applyAlignment="1">
      <alignment horizontal="left" vertical="center"/>
    </xf>
    <xf numFmtId="44" fontId="14" fillId="5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6" fillId="3" borderId="2" xfId="0" applyFont="1" applyFill="1" applyBorder="1" applyAlignment="1">
      <alignment vertical="center"/>
    </xf>
    <xf numFmtId="0" fontId="2" fillId="0" borderId="6" xfId="0" applyFont="1" applyBorder="1"/>
    <xf numFmtId="0" fontId="15" fillId="5" borderId="2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49" fontId="15" fillId="5" borderId="2" xfId="0" applyNumberFormat="1" applyFont="1" applyFill="1" applyBorder="1" applyAlignment="1">
      <alignment horizontal="left" vertical="center"/>
    </xf>
    <xf numFmtId="49" fontId="15" fillId="5" borderId="6" xfId="0" applyNumberFormat="1" applyFont="1" applyFill="1" applyBorder="1" applyAlignment="1">
      <alignment horizontal="left" vertical="center"/>
    </xf>
    <xf numFmtId="49" fontId="15" fillId="5" borderId="4" xfId="0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6ECEE4"/>
      <color rgb="FFD6008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127748</xdr:colOff>
      <xdr:row>0</xdr:row>
      <xdr:rowOff>208989</xdr:rowOff>
    </xdr:from>
    <xdr:to>
      <xdr:col>1</xdr:col>
      <xdr:colOff>1199612</xdr:colOff>
      <xdr:row>2</xdr:row>
      <xdr:rowOff>186913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AE7F22-3FC3-4C9D-9B32-BF2DEBA3C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48" y="208989"/>
          <a:ext cx="154800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18"/>
  <sheetViews>
    <sheetView tabSelected="1" topLeftCell="A40" zoomScale="85" zoomScaleNormal="85" zoomScaleSheetLayoutView="100" workbookViewId="0">
      <selection activeCell="M57" sqref="M57"/>
    </sheetView>
  </sheetViews>
  <sheetFormatPr defaultColWidth="9.140625" defaultRowHeight="15.75" x14ac:dyDescent="0.25"/>
  <cols>
    <col min="1" max="1" width="7.140625" style="5" customWidth="1"/>
    <col min="2" max="2" width="20.140625" style="1" customWidth="1"/>
    <col min="3" max="3" width="14.85546875" style="1" customWidth="1"/>
    <col min="4" max="4" width="16.42578125" style="1" customWidth="1"/>
    <col min="5" max="5" width="14.28515625" style="1" customWidth="1"/>
    <col min="6" max="6" width="14.7109375" style="1" customWidth="1"/>
    <col min="7" max="7" width="13.28515625" style="1" customWidth="1"/>
    <col min="8" max="10" width="12.7109375" style="1" customWidth="1"/>
    <col min="11" max="11" width="12.7109375" style="12" customWidth="1"/>
    <col min="12" max="12" width="10.7109375" style="1" customWidth="1"/>
    <col min="13" max="13" width="9.42578125" style="1" customWidth="1"/>
    <col min="14" max="14" width="13.5703125" style="1" customWidth="1"/>
    <col min="15" max="15" width="14.42578125" style="5" customWidth="1"/>
    <col min="16" max="36" width="9.140625" style="5"/>
    <col min="37" max="16384" width="9.140625" style="1"/>
  </cols>
  <sheetData>
    <row r="1" spans="1:36" ht="20.25" customHeight="1" x14ac:dyDescent="0.3">
      <c r="B1" s="5"/>
      <c r="C1" s="114" t="s">
        <v>53</v>
      </c>
      <c r="D1" s="126"/>
      <c r="E1" s="127"/>
      <c r="F1" s="127"/>
      <c r="G1" s="128"/>
      <c r="H1" s="114" t="s">
        <v>56</v>
      </c>
      <c r="I1" s="126"/>
      <c r="J1" s="127"/>
      <c r="K1" s="127"/>
      <c r="L1" s="127"/>
      <c r="M1" s="127"/>
      <c r="N1" s="128"/>
    </row>
    <row r="2" spans="1:36" ht="20.25" customHeight="1" x14ac:dyDescent="0.3">
      <c r="B2" s="5"/>
      <c r="C2" s="114" t="s">
        <v>54</v>
      </c>
      <c r="D2" s="126"/>
      <c r="E2" s="127"/>
      <c r="F2" s="127"/>
      <c r="G2" s="128"/>
      <c r="H2" s="114" t="s">
        <v>57</v>
      </c>
      <c r="I2" s="115"/>
      <c r="J2" s="114" t="s">
        <v>58</v>
      </c>
      <c r="K2" s="116"/>
      <c r="L2" s="114" t="s">
        <v>55</v>
      </c>
      <c r="M2" s="132"/>
      <c r="N2" s="133"/>
    </row>
    <row r="3" spans="1:36" ht="20.25" customHeight="1" x14ac:dyDescent="0.3">
      <c r="B3" s="5"/>
      <c r="C3" s="114" t="s">
        <v>59</v>
      </c>
      <c r="D3" s="129"/>
      <c r="E3" s="130"/>
      <c r="F3" s="130"/>
      <c r="G3" s="131"/>
      <c r="H3" s="114" t="s">
        <v>60</v>
      </c>
      <c r="I3" s="126"/>
      <c r="J3" s="127"/>
      <c r="K3" s="127"/>
      <c r="L3" s="127"/>
      <c r="M3" s="127"/>
      <c r="N3" s="128"/>
    </row>
    <row r="4" spans="1:36" x14ac:dyDescent="0.25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8"/>
    </row>
    <row r="5" spans="1:36" s="2" customFormat="1" ht="37.5" customHeight="1" x14ac:dyDescent="0.3">
      <c r="A5" s="6"/>
      <c r="B5" s="16" t="s">
        <v>34</v>
      </c>
      <c r="C5" s="118" t="s">
        <v>0</v>
      </c>
      <c r="D5" s="118"/>
      <c r="E5" s="16" t="s">
        <v>6</v>
      </c>
      <c r="F5" s="16" t="s">
        <v>7</v>
      </c>
      <c r="G5" s="16" t="s">
        <v>73</v>
      </c>
      <c r="H5" s="16" t="s">
        <v>8</v>
      </c>
      <c r="I5" s="4" t="s">
        <v>9</v>
      </c>
      <c r="J5" s="16" t="s">
        <v>10</v>
      </c>
      <c r="K5" s="109" t="s">
        <v>104</v>
      </c>
      <c r="L5" s="109" t="s">
        <v>88</v>
      </c>
      <c r="M5" s="110" t="s">
        <v>1</v>
      </c>
      <c r="N5" s="110" t="s">
        <v>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2" customFormat="1" ht="18.75" x14ac:dyDescent="0.3">
      <c r="A6" s="6"/>
      <c r="B6" s="17" t="s">
        <v>61</v>
      </c>
      <c r="C6" s="18"/>
      <c r="D6" s="19"/>
      <c r="E6" s="20"/>
      <c r="F6" s="20"/>
      <c r="G6" s="20"/>
      <c r="H6" s="21"/>
      <c r="I6" s="20"/>
      <c r="J6" s="20"/>
      <c r="K6" s="111" t="s">
        <v>99</v>
      </c>
      <c r="L6" s="112" t="s">
        <v>3</v>
      </c>
      <c r="M6" s="112" t="s">
        <v>4</v>
      </c>
      <c r="N6" s="112" t="s">
        <v>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2" customFormat="1" ht="18.75" x14ac:dyDescent="0.3">
      <c r="A7" s="6"/>
      <c r="B7" s="22" t="s">
        <v>17</v>
      </c>
      <c r="C7" s="22" t="s">
        <v>11</v>
      </c>
      <c r="D7" s="23" t="s">
        <v>19</v>
      </c>
      <c r="E7" s="24"/>
      <c r="F7" s="24"/>
      <c r="G7" s="25"/>
      <c r="H7" s="26"/>
      <c r="I7" s="27"/>
      <c r="J7" s="28"/>
      <c r="K7" s="29">
        <v>16.95</v>
      </c>
      <c r="L7" s="30">
        <v>8</v>
      </c>
      <c r="M7" s="31">
        <f t="shared" ref="M7:M13" si="0">E7+F7+G7+H7+I7+J7</f>
        <v>0</v>
      </c>
      <c r="N7" s="30">
        <f>L7*M7</f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" customFormat="1" ht="18.75" x14ac:dyDescent="0.3">
      <c r="A8" s="6"/>
      <c r="B8" s="22" t="s">
        <v>17</v>
      </c>
      <c r="C8" s="22" t="s">
        <v>12</v>
      </c>
      <c r="D8" s="23" t="s">
        <v>20</v>
      </c>
      <c r="E8" s="24"/>
      <c r="F8" s="24"/>
      <c r="G8" s="25"/>
      <c r="H8" s="26"/>
      <c r="I8" s="27"/>
      <c r="J8" s="28"/>
      <c r="K8" s="29">
        <v>28.95</v>
      </c>
      <c r="L8" s="30">
        <v>10</v>
      </c>
      <c r="M8" s="31">
        <f t="shared" si="0"/>
        <v>0</v>
      </c>
      <c r="N8" s="30">
        <f t="shared" ref="N8:N14" si="1">L8*M8</f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2" customFormat="1" ht="18.75" x14ac:dyDescent="0.3">
      <c r="A9" s="6"/>
      <c r="B9" s="22" t="s">
        <v>17</v>
      </c>
      <c r="C9" s="22" t="s">
        <v>13</v>
      </c>
      <c r="D9" s="23" t="s">
        <v>21</v>
      </c>
      <c r="E9" s="24"/>
      <c r="F9" s="24"/>
      <c r="G9" s="25"/>
      <c r="H9" s="26"/>
      <c r="I9" s="27"/>
      <c r="J9" s="28"/>
      <c r="K9" s="29">
        <v>30.95</v>
      </c>
      <c r="L9" s="30">
        <v>10.5</v>
      </c>
      <c r="M9" s="31">
        <f t="shared" si="0"/>
        <v>0</v>
      </c>
      <c r="N9" s="30">
        <f t="shared" si="1"/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2" customFormat="1" ht="18.75" x14ac:dyDescent="0.3">
      <c r="A10" s="6"/>
      <c r="B10" s="22" t="s">
        <v>17</v>
      </c>
      <c r="C10" s="22" t="s">
        <v>14</v>
      </c>
      <c r="D10" s="23" t="s">
        <v>22</v>
      </c>
      <c r="E10" s="24"/>
      <c r="F10" s="24"/>
      <c r="G10" s="25"/>
      <c r="H10" s="26"/>
      <c r="I10" s="27"/>
      <c r="J10" s="28"/>
      <c r="K10" s="29">
        <v>32.950000000000003</v>
      </c>
      <c r="L10" s="30">
        <v>12</v>
      </c>
      <c r="M10" s="31">
        <f t="shared" si="0"/>
        <v>0</v>
      </c>
      <c r="N10" s="30">
        <f t="shared" si="1"/>
        <v>0</v>
      </c>
      <c r="O10" s="6"/>
      <c r="P10" s="6"/>
      <c r="Q10" s="1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2" customFormat="1" ht="18.75" x14ac:dyDescent="0.3">
      <c r="A11" s="6"/>
      <c r="B11" s="22" t="s">
        <v>17</v>
      </c>
      <c r="C11" s="22" t="s">
        <v>15</v>
      </c>
      <c r="D11" s="23" t="s">
        <v>23</v>
      </c>
      <c r="E11" s="24"/>
      <c r="F11" s="24"/>
      <c r="G11" s="25"/>
      <c r="H11" s="26"/>
      <c r="I11" s="27"/>
      <c r="J11" s="28"/>
      <c r="K11" s="29">
        <v>34.950000000000003</v>
      </c>
      <c r="L11" s="30">
        <v>14.5</v>
      </c>
      <c r="M11" s="31">
        <f t="shared" si="0"/>
        <v>0</v>
      </c>
      <c r="N11" s="30">
        <f t="shared" si="1"/>
        <v>0</v>
      </c>
      <c r="O11" s="6"/>
      <c r="P11" s="6"/>
      <c r="Q11" s="1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2" customFormat="1" ht="18.75" x14ac:dyDescent="0.3">
      <c r="A12" s="6"/>
      <c r="B12" s="22" t="s">
        <v>17</v>
      </c>
      <c r="C12" s="22" t="s">
        <v>16</v>
      </c>
      <c r="D12" s="23" t="s">
        <v>24</v>
      </c>
      <c r="E12" s="24"/>
      <c r="F12" s="24"/>
      <c r="G12" s="25"/>
      <c r="H12" s="26"/>
      <c r="I12" s="27"/>
      <c r="J12" s="28"/>
      <c r="K12" s="29">
        <v>38.950000000000003</v>
      </c>
      <c r="L12" s="30">
        <v>17</v>
      </c>
      <c r="M12" s="31">
        <f t="shared" si="0"/>
        <v>0</v>
      </c>
      <c r="N12" s="30">
        <f>L12*M12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2" customFormat="1" ht="18.75" x14ac:dyDescent="0.3">
      <c r="A13" s="6"/>
      <c r="B13" s="22" t="s">
        <v>18</v>
      </c>
      <c r="C13" s="22" t="s">
        <v>13</v>
      </c>
      <c r="D13" s="23" t="s">
        <v>25</v>
      </c>
      <c r="E13" s="24"/>
      <c r="F13" s="24"/>
      <c r="G13" s="25"/>
      <c r="H13" s="26"/>
      <c r="I13" s="27"/>
      <c r="J13" s="27"/>
      <c r="K13" s="32">
        <v>36.950000000000003</v>
      </c>
      <c r="L13" s="30">
        <v>17.5</v>
      </c>
      <c r="M13" s="31">
        <f t="shared" si="0"/>
        <v>0</v>
      </c>
      <c r="N13" s="30">
        <f t="shared" si="1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2" customFormat="1" ht="18.75" x14ac:dyDescent="0.3">
      <c r="A14" s="6"/>
      <c r="B14" s="33" t="s">
        <v>18</v>
      </c>
      <c r="C14" s="33" t="s">
        <v>15</v>
      </c>
      <c r="D14" s="34" t="s">
        <v>26</v>
      </c>
      <c r="E14" s="35"/>
      <c r="F14" s="35"/>
      <c r="G14" s="36"/>
      <c r="H14" s="37"/>
      <c r="I14" s="38"/>
      <c r="J14" s="38"/>
      <c r="K14" s="39">
        <v>38.950000000000003</v>
      </c>
      <c r="L14" s="40">
        <v>18.5</v>
      </c>
      <c r="M14" s="41">
        <f>E14+F14+G14+H14+I14+J14</f>
        <v>0</v>
      </c>
      <c r="N14" s="40">
        <f t="shared" si="1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2" customFormat="1" ht="18.75" x14ac:dyDescent="0.3">
      <c r="A15" s="6"/>
      <c r="B15" s="42"/>
      <c r="C15" s="43"/>
      <c r="D15" s="44"/>
      <c r="E15" s="35"/>
      <c r="F15" s="35"/>
      <c r="G15" s="36"/>
      <c r="H15" s="37"/>
      <c r="I15" s="38"/>
      <c r="J15" s="45" t="s">
        <v>4</v>
      </c>
      <c r="K15" s="46"/>
      <c r="L15" s="47"/>
      <c r="M15" s="31">
        <f>SUM(M7:M14)</f>
        <v>0</v>
      </c>
      <c r="N15" s="48">
        <f>SUM(N7:N14)</f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2" customFormat="1" ht="18.75" x14ac:dyDescent="0.3">
      <c r="A16" s="6"/>
      <c r="B16" s="17" t="s">
        <v>62</v>
      </c>
      <c r="C16" s="18"/>
      <c r="D16" s="19"/>
      <c r="E16" s="16" t="s">
        <v>6</v>
      </c>
      <c r="F16" s="16" t="s">
        <v>7</v>
      </c>
      <c r="G16" s="16" t="s">
        <v>73</v>
      </c>
      <c r="H16" s="16" t="s">
        <v>8</v>
      </c>
      <c r="I16" s="4" t="s">
        <v>9</v>
      </c>
      <c r="J16" s="16" t="s">
        <v>10</v>
      </c>
      <c r="K16" s="111" t="s">
        <v>99</v>
      </c>
      <c r="L16" s="112" t="s">
        <v>3</v>
      </c>
      <c r="M16" s="112" t="s">
        <v>4</v>
      </c>
      <c r="N16" s="112" t="s">
        <v>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2" customFormat="1" ht="18.75" x14ac:dyDescent="0.3">
      <c r="A17" s="6"/>
      <c r="B17" s="22" t="s">
        <v>17</v>
      </c>
      <c r="C17" s="22" t="s">
        <v>11</v>
      </c>
      <c r="D17" s="23" t="s">
        <v>19</v>
      </c>
      <c r="E17" s="24"/>
      <c r="F17" s="24"/>
      <c r="G17" s="25"/>
      <c r="H17" s="26"/>
      <c r="I17" s="27"/>
      <c r="J17" s="24"/>
      <c r="K17" s="49">
        <v>26.95</v>
      </c>
      <c r="L17" s="30">
        <v>13.95</v>
      </c>
      <c r="M17" s="31">
        <f t="shared" ref="M17:M24" si="2">E17+F17+G17+H17+I17+J17</f>
        <v>0</v>
      </c>
      <c r="N17" s="30">
        <f t="shared" ref="N17:N24" si="3">L17*M17</f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2" customFormat="1" ht="18.75" x14ac:dyDescent="0.3">
      <c r="A18" s="6"/>
      <c r="B18" s="22" t="s">
        <v>17</v>
      </c>
      <c r="C18" s="22" t="s">
        <v>12</v>
      </c>
      <c r="D18" s="23" t="s">
        <v>20</v>
      </c>
      <c r="E18" s="24"/>
      <c r="F18" s="24"/>
      <c r="G18" s="25"/>
      <c r="H18" s="26"/>
      <c r="I18" s="27"/>
      <c r="J18" s="24"/>
      <c r="K18" s="49">
        <v>38.950000000000003</v>
      </c>
      <c r="L18" s="30">
        <v>18</v>
      </c>
      <c r="M18" s="31">
        <f t="shared" si="2"/>
        <v>0</v>
      </c>
      <c r="N18" s="30">
        <f t="shared" si="3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ht="18.75" x14ac:dyDescent="0.3">
      <c r="A19" s="6"/>
      <c r="B19" s="22" t="s">
        <v>17</v>
      </c>
      <c r="C19" s="22" t="s">
        <v>13</v>
      </c>
      <c r="D19" s="23" t="s">
        <v>21</v>
      </c>
      <c r="E19" s="24"/>
      <c r="F19" s="24"/>
      <c r="G19" s="25"/>
      <c r="H19" s="26"/>
      <c r="I19" s="27"/>
      <c r="J19" s="24"/>
      <c r="K19" s="49">
        <v>42.95</v>
      </c>
      <c r="L19" s="30">
        <v>19.8</v>
      </c>
      <c r="M19" s="31">
        <f t="shared" si="2"/>
        <v>0</v>
      </c>
      <c r="N19" s="30">
        <f t="shared" si="3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2" customFormat="1" ht="18.75" x14ac:dyDescent="0.3">
      <c r="A20" s="6"/>
      <c r="B20" s="22" t="s">
        <v>17</v>
      </c>
      <c r="C20" s="22" t="s">
        <v>14</v>
      </c>
      <c r="D20" s="23" t="s">
        <v>22</v>
      </c>
      <c r="E20" s="24"/>
      <c r="F20" s="24"/>
      <c r="G20" s="25"/>
      <c r="H20" s="26"/>
      <c r="I20" s="27"/>
      <c r="J20" s="24"/>
      <c r="K20" s="49">
        <v>46.95</v>
      </c>
      <c r="L20" s="30">
        <v>21</v>
      </c>
      <c r="M20" s="31">
        <f t="shared" si="2"/>
        <v>0</v>
      </c>
      <c r="N20" s="30">
        <f t="shared" si="3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2" customFormat="1" ht="18.75" x14ac:dyDescent="0.3">
      <c r="A21" s="6"/>
      <c r="B21" s="22" t="s">
        <v>17</v>
      </c>
      <c r="C21" s="22" t="s">
        <v>14</v>
      </c>
      <c r="D21" s="23" t="s">
        <v>27</v>
      </c>
      <c r="E21" s="24"/>
      <c r="F21" s="24"/>
      <c r="G21" s="25"/>
      <c r="H21" s="26"/>
      <c r="I21" s="27"/>
      <c r="J21" s="24"/>
      <c r="K21" s="49">
        <v>48.95</v>
      </c>
      <c r="L21" s="30">
        <v>21.2</v>
      </c>
      <c r="M21" s="31">
        <f t="shared" si="2"/>
        <v>0</v>
      </c>
      <c r="N21" s="30">
        <f t="shared" si="3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2" customFormat="1" ht="18.75" x14ac:dyDescent="0.3">
      <c r="A22" s="6"/>
      <c r="B22" s="22" t="s">
        <v>17</v>
      </c>
      <c r="C22" s="22" t="s">
        <v>15</v>
      </c>
      <c r="D22" s="23" t="s">
        <v>23</v>
      </c>
      <c r="E22" s="24"/>
      <c r="F22" s="24"/>
      <c r="G22" s="25"/>
      <c r="H22" s="26"/>
      <c r="I22" s="27"/>
      <c r="J22" s="24"/>
      <c r="K22" s="49">
        <v>54.95</v>
      </c>
      <c r="L22" s="30">
        <v>24.5</v>
      </c>
      <c r="M22" s="31">
        <f t="shared" si="2"/>
        <v>0</v>
      </c>
      <c r="N22" s="30">
        <f t="shared" si="3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2" customFormat="1" ht="18.75" x14ac:dyDescent="0.3">
      <c r="A23" s="6"/>
      <c r="B23" s="22" t="s">
        <v>17</v>
      </c>
      <c r="C23" s="22" t="s">
        <v>15</v>
      </c>
      <c r="D23" s="23" t="s">
        <v>5</v>
      </c>
      <c r="E23" s="24"/>
      <c r="F23" s="24"/>
      <c r="G23" s="25"/>
      <c r="H23" s="26"/>
      <c r="I23" s="27"/>
      <c r="J23" s="24"/>
      <c r="K23" s="49">
        <v>58.95</v>
      </c>
      <c r="L23" s="30">
        <v>25.85</v>
      </c>
      <c r="M23" s="31">
        <f t="shared" si="2"/>
        <v>0</v>
      </c>
      <c r="N23" s="30">
        <f t="shared" si="3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2" customFormat="1" ht="18.75" x14ac:dyDescent="0.3">
      <c r="A24" s="6"/>
      <c r="B24" s="33" t="s">
        <v>17</v>
      </c>
      <c r="C24" s="33" t="s">
        <v>16</v>
      </c>
      <c r="D24" s="34" t="s">
        <v>24</v>
      </c>
      <c r="E24" s="35"/>
      <c r="F24" s="35"/>
      <c r="G24" s="36"/>
      <c r="H24" s="37"/>
      <c r="I24" s="38"/>
      <c r="J24" s="35"/>
      <c r="K24" s="50">
        <v>62.95</v>
      </c>
      <c r="L24" s="48">
        <v>28</v>
      </c>
      <c r="M24" s="41">
        <f t="shared" si="2"/>
        <v>0</v>
      </c>
      <c r="N24" s="40">
        <f t="shared" si="3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2" customFormat="1" ht="18.75" x14ac:dyDescent="0.3">
      <c r="A25" s="6"/>
      <c r="B25" s="42"/>
      <c r="C25" s="43"/>
      <c r="D25" s="44"/>
      <c r="E25" s="35"/>
      <c r="F25" s="35"/>
      <c r="G25" s="36"/>
      <c r="H25" s="37"/>
      <c r="I25" s="38"/>
      <c r="J25" s="45" t="s">
        <v>4</v>
      </c>
      <c r="K25" s="51"/>
      <c r="L25" s="47"/>
      <c r="M25" s="31">
        <f>SUM(M17:M24)</f>
        <v>0</v>
      </c>
      <c r="N25" s="48">
        <f>SUM(N17:N24)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2" customFormat="1" ht="18.75" x14ac:dyDescent="0.3">
      <c r="A26" s="6"/>
      <c r="B26" s="17" t="s">
        <v>63</v>
      </c>
      <c r="C26" s="18"/>
      <c r="D26" s="19"/>
      <c r="E26" s="16" t="s">
        <v>6</v>
      </c>
      <c r="F26" s="16" t="s">
        <v>7</v>
      </c>
      <c r="G26" s="16" t="s">
        <v>73</v>
      </c>
      <c r="H26" s="16" t="s">
        <v>8</v>
      </c>
      <c r="I26" s="4" t="s">
        <v>9</v>
      </c>
      <c r="J26" s="16" t="s">
        <v>10</v>
      </c>
      <c r="K26" s="111" t="s">
        <v>99</v>
      </c>
      <c r="L26" s="112" t="s">
        <v>3</v>
      </c>
      <c r="M26" s="112" t="s">
        <v>4</v>
      </c>
      <c r="N26" s="112" t="s">
        <v>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" customFormat="1" ht="18.75" x14ac:dyDescent="0.3">
      <c r="A27" s="6"/>
      <c r="B27" s="22" t="s">
        <v>17</v>
      </c>
      <c r="C27" s="22" t="s">
        <v>11</v>
      </c>
      <c r="D27" s="23" t="s">
        <v>19</v>
      </c>
      <c r="E27" s="24"/>
      <c r="F27" s="24"/>
      <c r="G27" s="25"/>
      <c r="H27" s="26"/>
      <c r="I27" s="27"/>
      <c r="J27" s="24"/>
      <c r="K27" s="49">
        <v>34.950000000000003</v>
      </c>
      <c r="L27" s="30">
        <v>13</v>
      </c>
      <c r="M27" s="31">
        <f>E27+F27+G27+H27+I27+J27</f>
        <v>0</v>
      </c>
      <c r="N27" s="30">
        <f t="shared" ref="N27:N31" si="4">L27*M27</f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" customFormat="1" ht="18.75" x14ac:dyDescent="0.3">
      <c r="A28" s="6"/>
      <c r="B28" s="22" t="s">
        <v>17</v>
      </c>
      <c r="C28" s="22" t="s">
        <v>12</v>
      </c>
      <c r="D28" s="23" t="s">
        <v>20</v>
      </c>
      <c r="E28" s="24"/>
      <c r="F28" s="24"/>
      <c r="G28" s="25"/>
      <c r="H28" s="26"/>
      <c r="I28" s="27"/>
      <c r="J28" s="24"/>
      <c r="K28" s="49">
        <v>36.950000000000003</v>
      </c>
      <c r="L28" s="30">
        <v>15.95</v>
      </c>
      <c r="M28" s="31">
        <f>E28+F28+G28+H28+I28+J28</f>
        <v>0</v>
      </c>
      <c r="N28" s="30">
        <f t="shared" si="4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2" customFormat="1" ht="18.75" x14ac:dyDescent="0.3">
      <c r="A29" s="6"/>
      <c r="B29" s="22" t="s">
        <v>17</v>
      </c>
      <c r="C29" s="22" t="s">
        <v>13</v>
      </c>
      <c r="D29" s="23" t="s">
        <v>21</v>
      </c>
      <c r="E29" s="24"/>
      <c r="F29" s="24"/>
      <c r="G29" s="25"/>
      <c r="H29" s="26"/>
      <c r="I29" s="27"/>
      <c r="J29" s="24"/>
      <c r="K29" s="49">
        <v>38.950000000000003</v>
      </c>
      <c r="L29" s="30">
        <v>16.95</v>
      </c>
      <c r="M29" s="31">
        <f>E29+F29+G29+H29+I29+J29</f>
        <v>0</v>
      </c>
      <c r="N29" s="30">
        <f t="shared" si="4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s="2" customFormat="1" ht="18.75" x14ac:dyDescent="0.3">
      <c r="A30" s="6"/>
      <c r="B30" s="22" t="s">
        <v>17</v>
      </c>
      <c r="C30" s="22" t="s">
        <v>14</v>
      </c>
      <c r="D30" s="23" t="s">
        <v>22</v>
      </c>
      <c r="E30" s="24"/>
      <c r="F30" s="24"/>
      <c r="G30" s="25"/>
      <c r="H30" s="26"/>
      <c r="I30" s="27"/>
      <c r="J30" s="24"/>
      <c r="K30" s="49">
        <v>40.950000000000003</v>
      </c>
      <c r="L30" s="30">
        <v>18</v>
      </c>
      <c r="M30" s="31">
        <f>E30+F30+G30+H30+I30+J30</f>
        <v>0</v>
      </c>
      <c r="N30" s="30">
        <f t="shared" si="4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2" customFormat="1" ht="18.75" x14ac:dyDescent="0.3">
      <c r="A31" s="6"/>
      <c r="B31" s="22" t="s">
        <v>17</v>
      </c>
      <c r="C31" s="22" t="s">
        <v>15</v>
      </c>
      <c r="D31" s="23" t="s">
        <v>23</v>
      </c>
      <c r="E31" s="24"/>
      <c r="F31" s="24"/>
      <c r="G31" s="25"/>
      <c r="H31" s="26"/>
      <c r="I31" s="27"/>
      <c r="J31" s="24"/>
      <c r="K31" s="49">
        <v>46.95</v>
      </c>
      <c r="L31" s="52">
        <v>22</v>
      </c>
      <c r="M31" s="31">
        <f>E31+F31+G31+H31+I31+J31</f>
        <v>0</v>
      </c>
      <c r="N31" s="30">
        <f t="shared" si="4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s="2" customFormat="1" ht="18.75" x14ac:dyDescent="0.3">
      <c r="A32" s="6"/>
      <c r="B32" s="53"/>
      <c r="C32" s="54"/>
      <c r="D32" s="55"/>
      <c r="E32" s="35"/>
      <c r="F32" s="35"/>
      <c r="G32" s="36"/>
      <c r="H32" s="37"/>
      <c r="I32" s="38"/>
      <c r="J32" s="45" t="s">
        <v>4</v>
      </c>
      <c r="K32" s="51"/>
      <c r="L32" s="47"/>
      <c r="M32" s="31">
        <f>SUM(M27:M31)</f>
        <v>0</v>
      </c>
      <c r="N32" s="48">
        <f>SUM(N27:N31)</f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s="2" customFormat="1" ht="18.75" x14ac:dyDescent="0.3">
      <c r="A33" s="6"/>
      <c r="B33" s="17" t="s">
        <v>64</v>
      </c>
      <c r="C33" s="18"/>
      <c r="D33" s="19"/>
      <c r="E33" s="16" t="s">
        <v>6</v>
      </c>
      <c r="F33" s="16" t="s">
        <v>7</v>
      </c>
      <c r="G33" s="16" t="s">
        <v>73</v>
      </c>
      <c r="H33" s="16" t="s">
        <v>8</v>
      </c>
      <c r="I33" s="4" t="s">
        <v>9</v>
      </c>
      <c r="J33" s="16" t="s">
        <v>10</v>
      </c>
      <c r="K33" s="111" t="s">
        <v>99</v>
      </c>
      <c r="L33" s="112" t="s">
        <v>3</v>
      </c>
      <c r="M33" s="112" t="s">
        <v>4</v>
      </c>
      <c r="N33" s="112" t="s">
        <v>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s="2" customFormat="1" ht="18.75" x14ac:dyDescent="0.3">
      <c r="A34" s="6"/>
      <c r="B34" s="22" t="s">
        <v>17</v>
      </c>
      <c r="C34" s="22" t="s">
        <v>11</v>
      </c>
      <c r="D34" s="23" t="s">
        <v>19</v>
      </c>
      <c r="E34" s="24"/>
      <c r="F34" s="24"/>
      <c r="G34" s="25"/>
      <c r="H34" s="26"/>
      <c r="I34" s="27"/>
      <c r="J34" s="24"/>
      <c r="K34" s="49">
        <v>42.95</v>
      </c>
      <c r="L34" s="30">
        <v>22</v>
      </c>
      <c r="M34" s="31">
        <f>E34+F34+G34+H34+I34+J34</f>
        <v>0</v>
      </c>
      <c r="N34" s="30">
        <f t="shared" ref="N34:N38" si="5">L34*M34</f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s="2" customFormat="1" ht="18.75" x14ac:dyDescent="0.3">
      <c r="A35" s="6"/>
      <c r="B35" s="22" t="s">
        <v>17</v>
      </c>
      <c r="C35" s="22" t="s">
        <v>12</v>
      </c>
      <c r="D35" s="23" t="s">
        <v>20</v>
      </c>
      <c r="E35" s="24"/>
      <c r="F35" s="24"/>
      <c r="G35" s="25"/>
      <c r="H35" s="26"/>
      <c r="I35" s="27"/>
      <c r="J35" s="24"/>
      <c r="K35" s="49">
        <v>59.95</v>
      </c>
      <c r="L35" s="30">
        <v>28.5</v>
      </c>
      <c r="M35" s="31">
        <f>E35+F35+G35+H35+I35+J35</f>
        <v>0</v>
      </c>
      <c r="N35" s="30">
        <f t="shared" si="5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s="2" customFormat="1" ht="18.75" x14ac:dyDescent="0.3">
      <c r="A36" s="6"/>
      <c r="B36" s="22" t="s">
        <v>17</v>
      </c>
      <c r="C36" s="22" t="s">
        <v>13</v>
      </c>
      <c r="D36" s="23" t="s">
        <v>21</v>
      </c>
      <c r="E36" s="24"/>
      <c r="F36" s="24"/>
      <c r="G36" s="25"/>
      <c r="H36" s="26"/>
      <c r="I36" s="27"/>
      <c r="J36" s="24"/>
      <c r="K36" s="49">
        <v>66.95</v>
      </c>
      <c r="L36" s="30">
        <v>32</v>
      </c>
      <c r="M36" s="31">
        <f>E36+F36+G36+H36+I36+J36</f>
        <v>0</v>
      </c>
      <c r="N36" s="30">
        <f t="shared" si="5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2" customFormat="1" ht="18.75" x14ac:dyDescent="0.3">
      <c r="A37" s="6"/>
      <c r="B37" s="22" t="s">
        <v>17</v>
      </c>
      <c r="C37" s="22" t="s">
        <v>14</v>
      </c>
      <c r="D37" s="23" t="s">
        <v>22</v>
      </c>
      <c r="E37" s="24"/>
      <c r="F37" s="24"/>
      <c r="G37" s="25"/>
      <c r="H37" s="26"/>
      <c r="I37" s="27"/>
      <c r="J37" s="24"/>
      <c r="K37" s="49">
        <v>72.95</v>
      </c>
      <c r="L37" s="30">
        <v>36.299999999999997</v>
      </c>
      <c r="M37" s="31">
        <f>E37+F37+G37+H37+I37+J37</f>
        <v>0</v>
      </c>
      <c r="N37" s="30">
        <f t="shared" si="5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2" customFormat="1" ht="18.75" x14ac:dyDescent="0.3">
      <c r="A38" s="6"/>
      <c r="B38" s="22" t="s">
        <v>17</v>
      </c>
      <c r="C38" s="22" t="s">
        <v>15</v>
      </c>
      <c r="D38" s="23" t="s">
        <v>23</v>
      </c>
      <c r="E38" s="24"/>
      <c r="F38" s="24"/>
      <c r="G38" s="25"/>
      <c r="H38" s="26"/>
      <c r="I38" s="27"/>
      <c r="J38" s="24"/>
      <c r="K38" s="49">
        <v>84.95</v>
      </c>
      <c r="L38" s="52">
        <v>41</v>
      </c>
      <c r="M38" s="31">
        <f>E38+F38+G38+H38+I38+J38</f>
        <v>0</v>
      </c>
      <c r="N38" s="30">
        <f t="shared" si="5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2" customFormat="1" ht="18.75" x14ac:dyDescent="0.3">
      <c r="A39" s="6"/>
      <c r="B39" s="53"/>
      <c r="C39" s="54"/>
      <c r="D39" s="55"/>
      <c r="E39" s="35"/>
      <c r="F39" s="35"/>
      <c r="G39" s="36"/>
      <c r="H39" s="37"/>
      <c r="I39" s="38"/>
      <c r="J39" s="45" t="s">
        <v>4</v>
      </c>
      <c r="K39" s="51"/>
      <c r="L39" s="47"/>
      <c r="M39" s="31">
        <f>SUM(M34:M38)</f>
        <v>0</v>
      </c>
      <c r="N39" s="48">
        <f>SUM(N34:N38)</f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2" customFormat="1" ht="18.75" x14ac:dyDescent="0.3">
      <c r="A40" s="6"/>
      <c r="B40" s="17" t="s">
        <v>65</v>
      </c>
      <c r="C40" s="18"/>
      <c r="D40" s="19"/>
      <c r="E40" s="16" t="s">
        <v>6</v>
      </c>
      <c r="F40" s="16" t="s">
        <v>7</v>
      </c>
      <c r="G40" s="16" t="s">
        <v>73</v>
      </c>
      <c r="H40" s="16" t="s">
        <v>8</v>
      </c>
      <c r="I40" s="4" t="s">
        <v>9</v>
      </c>
      <c r="J40" s="16" t="s">
        <v>10</v>
      </c>
      <c r="K40" s="111" t="s">
        <v>99</v>
      </c>
      <c r="L40" s="112" t="s">
        <v>3</v>
      </c>
      <c r="M40" s="112" t="s">
        <v>4</v>
      </c>
      <c r="N40" s="112" t="s">
        <v>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2" customFormat="1" ht="18.75" customHeight="1" x14ac:dyDescent="0.3">
      <c r="A41" s="6"/>
      <c r="B41" s="22" t="s">
        <v>17</v>
      </c>
      <c r="C41" s="22" t="s">
        <v>12</v>
      </c>
      <c r="D41" s="23" t="s">
        <v>20</v>
      </c>
      <c r="E41" s="24"/>
      <c r="F41" s="24"/>
      <c r="G41" s="24"/>
      <c r="H41" s="24"/>
      <c r="I41" s="24"/>
      <c r="J41" s="24"/>
      <c r="K41" s="49">
        <v>84.95</v>
      </c>
      <c r="L41" s="30">
        <v>39.200000000000003</v>
      </c>
      <c r="M41" s="31">
        <f>E41+F41+G41+H41+I41+J41</f>
        <v>0</v>
      </c>
      <c r="N41" s="30">
        <f t="shared" ref="N41:N44" si="6">L41*M41</f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2" customFormat="1" ht="18.75" x14ac:dyDescent="0.3">
      <c r="A42" s="6"/>
      <c r="B42" s="22" t="s">
        <v>17</v>
      </c>
      <c r="C42" s="22" t="s">
        <v>13</v>
      </c>
      <c r="D42" s="23" t="s">
        <v>21</v>
      </c>
      <c r="E42" s="24"/>
      <c r="F42" s="24"/>
      <c r="G42" s="24"/>
      <c r="H42" s="24"/>
      <c r="I42" s="24"/>
      <c r="J42" s="24"/>
      <c r="K42" s="49">
        <v>99.95</v>
      </c>
      <c r="L42" s="30">
        <v>44.85</v>
      </c>
      <c r="M42" s="31">
        <f>E42+F42+G42+H42+I42+J42</f>
        <v>0</v>
      </c>
      <c r="N42" s="30">
        <f t="shared" si="6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2" customFormat="1" ht="18.75" x14ac:dyDescent="0.3">
      <c r="A43" s="6"/>
      <c r="B43" s="22" t="s">
        <v>17</v>
      </c>
      <c r="C43" s="22" t="s">
        <v>14</v>
      </c>
      <c r="D43" s="23" t="s">
        <v>22</v>
      </c>
      <c r="E43" s="24"/>
      <c r="F43" s="24"/>
      <c r="G43" s="24"/>
      <c r="H43" s="24"/>
      <c r="I43" s="24"/>
      <c r="J43" s="24"/>
      <c r="K43" s="49">
        <v>109.95</v>
      </c>
      <c r="L43" s="30">
        <v>49.85</v>
      </c>
      <c r="M43" s="31">
        <f>E43+F43+G43+H43+I43+J43</f>
        <v>0</v>
      </c>
      <c r="N43" s="30">
        <f t="shared" si="6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s="2" customFormat="1" ht="18.75" x14ac:dyDescent="0.3">
      <c r="A44" s="6"/>
      <c r="B44" s="22" t="s">
        <v>17</v>
      </c>
      <c r="C44" s="22" t="s">
        <v>15</v>
      </c>
      <c r="D44" s="23" t="s">
        <v>23</v>
      </c>
      <c r="E44" s="35"/>
      <c r="F44" s="35"/>
      <c r="G44" s="36"/>
      <c r="H44" s="37"/>
      <c r="I44" s="24"/>
      <c r="J44" s="24"/>
      <c r="K44" s="50">
        <v>114.95</v>
      </c>
      <c r="L44" s="48">
        <v>53</v>
      </c>
      <c r="M44" s="31">
        <f>E44+F44+G44+H44+I44+J44</f>
        <v>0</v>
      </c>
      <c r="N44" s="40">
        <f t="shared" si="6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2" customFormat="1" ht="18.75" x14ac:dyDescent="0.3">
      <c r="A45" s="6"/>
      <c r="B45" s="33"/>
      <c r="C45" s="33"/>
      <c r="D45" s="34"/>
      <c r="E45" s="35"/>
      <c r="F45" s="35"/>
      <c r="G45" s="36"/>
      <c r="H45" s="37"/>
      <c r="I45" s="35"/>
      <c r="J45" s="45" t="s">
        <v>4</v>
      </c>
      <c r="K45" s="51"/>
      <c r="L45" s="47"/>
      <c r="M45" s="31">
        <f>SUM(M40:M44)</f>
        <v>0</v>
      </c>
      <c r="N45" s="48">
        <f>SUM(N40:N44)</f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s="2" customFormat="1" ht="37.5" customHeight="1" x14ac:dyDescent="0.3">
      <c r="A46" s="6"/>
      <c r="B46" s="16" t="s">
        <v>34</v>
      </c>
      <c r="C46" s="120" t="s">
        <v>0</v>
      </c>
      <c r="D46" s="121"/>
      <c r="E46" s="16" t="s">
        <v>7</v>
      </c>
      <c r="F46" s="16" t="s">
        <v>73</v>
      </c>
      <c r="G46" s="16" t="s">
        <v>30</v>
      </c>
      <c r="H46" s="4" t="s">
        <v>8</v>
      </c>
      <c r="I46" s="16" t="s">
        <v>9</v>
      </c>
      <c r="J46" s="56"/>
      <c r="K46" s="109" t="s">
        <v>104</v>
      </c>
      <c r="L46" s="109" t="s">
        <v>88</v>
      </c>
      <c r="M46" s="110" t="s">
        <v>1</v>
      </c>
      <c r="N46" s="110" t="s">
        <v>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s="2" customFormat="1" ht="18.75" x14ac:dyDescent="0.3">
      <c r="A47" s="6"/>
      <c r="B47" s="17" t="s">
        <v>67</v>
      </c>
      <c r="C47" s="18"/>
      <c r="D47" s="19"/>
      <c r="E47" s="20"/>
      <c r="F47" s="20"/>
      <c r="G47" s="20"/>
      <c r="H47" s="20"/>
      <c r="I47" s="21"/>
      <c r="J47" s="20"/>
      <c r="K47" s="111" t="s">
        <v>99</v>
      </c>
      <c r="L47" s="112" t="s">
        <v>3</v>
      </c>
      <c r="M47" s="112" t="s">
        <v>4</v>
      </c>
      <c r="N47" s="112" t="s">
        <v>4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s="2" customFormat="1" ht="18.75" x14ac:dyDescent="0.3">
      <c r="A48" s="6"/>
      <c r="B48" s="57" t="s">
        <v>17</v>
      </c>
      <c r="C48" s="57" t="s">
        <v>12</v>
      </c>
      <c r="D48" s="58" t="s">
        <v>28</v>
      </c>
      <c r="E48" s="76"/>
      <c r="F48" s="76"/>
      <c r="G48" s="59"/>
      <c r="H48" s="76"/>
      <c r="I48" s="76"/>
      <c r="J48" s="76"/>
      <c r="K48" s="29">
        <v>18.95</v>
      </c>
      <c r="L48" s="60">
        <v>8.5</v>
      </c>
      <c r="M48" s="61">
        <f t="shared" ref="M48:M53" si="7">E48+F48+G48+H48+I48</f>
        <v>0</v>
      </c>
      <c r="N48" s="60">
        <f t="shared" ref="N48:N53" si="8">L48*M48</f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8.75" x14ac:dyDescent="0.3">
      <c r="A49" s="6"/>
      <c r="B49" s="57" t="s">
        <v>17</v>
      </c>
      <c r="C49" s="57" t="s">
        <v>13</v>
      </c>
      <c r="D49" s="58" t="s">
        <v>29</v>
      </c>
      <c r="E49" s="26"/>
      <c r="F49" s="26"/>
      <c r="G49" s="59"/>
      <c r="H49" s="26"/>
      <c r="I49" s="26"/>
      <c r="J49" s="76"/>
      <c r="K49" s="29">
        <v>20.95</v>
      </c>
      <c r="L49" s="60">
        <v>9</v>
      </c>
      <c r="M49" s="61">
        <f t="shared" si="7"/>
        <v>0</v>
      </c>
      <c r="N49" s="60">
        <f t="shared" si="8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s="2" customFormat="1" ht="18.75" x14ac:dyDescent="0.3">
      <c r="A50" s="6"/>
      <c r="B50" s="57" t="s">
        <v>17</v>
      </c>
      <c r="C50" s="57" t="s">
        <v>14</v>
      </c>
      <c r="D50" s="58" t="s">
        <v>22</v>
      </c>
      <c r="E50" s="26"/>
      <c r="F50" s="26"/>
      <c r="G50" s="59"/>
      <c r="H50" s="26"/>
      <c r="I50" s="26"/>
      <c r="J50" s="76"/>
      <c r="K50" s="29">
        <v>22.95</v>
      </c>
      <c r="L50" s="60">
        <v>10</v>
      </c>
      <c r="M50" s="61">
        <f t="shared" si="7"/>
        <v>0</v>
      </c>
      <c r="N50" s="60">
        <f t="shared" si="8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8.75" x14ac:dyDescent="0.3">
      <c r="A51" s="6"/>
      <c r="B51" s="57" t="s">
        <v>17</v>
      </c>
      <c r="C51" s="57" t="s">
        <v>15</v>
      </c>
      <c r="D51" s="58" t="s">
        <v>23</v>
      </c>
      <c r="E51" s="26"/>
      <c r="F51" s="26"/>
      <c r="G51" s="59"/>
      <c r="H51" s="26"/>
      <c r="I51" s="26"/>
      <c r="J51" s="76"/>
      <c r="K51" s="29">
        <v>24.95</v>
      </c>
      <c r="L51" s="60">
        <v>11</v>
      </c>
      <c r="M51" s="61">
        <f t="shared" si="7"/>
        <v>0</v>
      </c>
      <c r="N51" s="60">
        <f t="shared" si="8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s="2" customFormat="1" ht="18.75" x14ac:dyDescent="0.3">
      <c r="A52" s="6"/>
      <c r="B52" s="57" t="s">
        <v>17</v>
      </c>
      <c r="C52" s="57" t="s">
        <v>16</v>
      </c>
      <c r="D52" s="58" t="s">
        <v>24</v>
      </c>
      <c r="E52" s="26"/>
      <c r="F52" s="26"/>
      <c r="G52" s="59"/>
      <c r="H52" s="26"/>
      <c r="I52" s="26"/>
      <c r="J52" s="76"/>
      <c r="K52" s="29">
        <v>26.95</v>
      </c>
      <c r="L52" s="60">
        <v>12</v>
      </c>
      <c r="M52" s="61">
        <f t="shared" si="7"/>
        <v>0</v>
      </c>
      <c r="N52" s="60">
        <f t="shared" si="8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s="2" customFormat="1" ht="18.75" x14ac:dyDescent="0.3">
      <c r="A53" s="6"/>
      <c r="B53" s="57" t="s">
        <v>18</v>
      </c>
      <c r="C53" s="57" t="s">
        <v>15</v>
      </c>
      <c r="D53" s="58" t="s">
        <v>26</v>
      </c>
      <c r="E53" s="37"/>
      <c r="F53" s="37"/>
      <c r="G53" s="62"/>
      <c r="H53" s="37"/>
      <c r="I53" s="37"/>
      <c r="J53" s="76"/>
      <c r="K53" s="63">
        <v>32.950000000000003</v>
      </c>
      <c r="L53" s="64">
        <v>14</v>
      </c>
      <c r="M53" s="61">
        <f t="shared" si="7"/>
        <v>0</v>
      </c>
      <c r="N53" s="64">
        <f t="shared" si="8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s="2" customFormat="1" ht="18.75" x14ac:dyDescent="0.3">
      <c r="A54" s="6"/>
      <c r="B54" s="65"/>
      <c r="C54" s="65"/>
      <c r="D54" s="66"/>
      <c r="E54" s="37"/>
      <c r="F54" s="37"/>
      <c r="G54" s="62"/>
      <c r="H54" s="37"/>
      <c r="I54" s="37"/>
      <c r="J54" s="67" t="s">
        <v>4</v>
      </c>
      <c r="K54" s="68"/>
      <c r="L54" s="69"/>
      <c r="M54" s="61">
        <f>SUM(M49:M53)</f>
        <v>0</v>
      </c>
      <c r="N54" s="70">
        <f>SUM(N49:N53)</f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s="2" customFormat="1" ht="37.5" customHeight="1" x14ac:dyDescent="0.3">
      <c r="A55" s="6"/>
      <c r="B55" s="16" t="s">
        <v>34</v>
      </c>
      <c r="C55" s="118" t="s">
        <v>0</v>
      </c>
      <c r="D55" s="118"/>
      <c r="E55" s="16" t="s">
        <v>31</v>
      </c>
      <c r="F55" s="16" t="s">
        <v>32</v>
      </c>
      <c r="G55" s="16" t="s">
        <v>33</v>
      </c>
      <c r="H55" s="56"/>
      <c r="I55" s="56"/>
      <c r="J55" s="56"/>
      <c r="K55" s="109" t="s">
        <v>104</v>
      </c>
      <c r="L55" s="109" t="s">
        <v>88</v>
      </c>
      <c r="M55" s="110" t="s">
        <v>1</v>
      </c>
      <c r="N55" s="110" t="s">
        <v>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s="3" customFormat="1" ht="18.75" x14ac:dyDescent="0.3">
      <c r="A56" s="7"/>
      <c r="B56" s="17" t="s">
        <v>66</v>
      </c>
      <c r="C56" s="71"/>
      <c r="D56" s="19"/>
      <c r="E56" s="20"/>
      <c r="F56" s="20"/>
      <c r="G56" s="20"/>
      <c r="H56" s="20"/>
      <c r="I56" s="72"/>
      <c r="J56" s="20"/>
      <c r="K56" s="111" t="s">
        <v>99</v>
      </c>
      <c r="L56" s="112" t="s">
        <v>3</v>
      </c>
      <c r="M56" s="112" t="s">
        <v>4</v>
      </c>
      <c r="N56" s="112" t="s">
        <v>4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s="3" customFormat="1" ht="18.75" x14ac:dyDescent="0.3">
      <c r="A57" s="7"/>
      <c r="B57" s="73" t="s">
        <v>17</v>
      </c>
      <c r="C57" s="73" t="s">
        <v>12</v>
      </c>
      <c r="D57" s="74" t="s">
        <v>20</v>
      </c>
      <c r="E57" s="75"/>
      <c r="F57" s="75"/>
      <c r="G57" s="75"/>
      <c r="H57" s="76"/>
      <c r="I57" s="76"/>
      <c r="J57" s="76"/>
      <c r="K57" s="77">
        <v>20.95</v>
      </c>
      <c r="L57" s="78">
        <v>8</v>
      </c>
      <c r="M57" s="79">
        <f>E57+F57+G57</f>
        <v>0</v>
      </c>
      <c r="N57" s="78">
        <f t="shared" ref="N57:N61" si="9">L57*M57</f>
        <v>0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s="3" customFormat="1" ht="18.75" x14ac:dyDescent="0.3">
      <c r="A58" s="7"/>
      <c r="B58" s="73" t="s">
        <v>17</v>
      </c>
      <c r="C58" s="73" t="s">
        <v>13</v>
      </c>
      <c r="D58" s="74" t="s">
        <v>21</v>
      </c>
      <c r="E58" s="75"/>
      <c r="F58" s="75"/>
      <c r="G58" s="75"/>
      <c r="H58" s="76"/>
      <c r="I58" s="76"/>
      <c r="J58" s="76"/>
      <c r="K58" s="77">
        <v>22.95</v>
      </c>
      <c r="L58" s="78">
        <v>9</v>
      </c>
      <c r="M58" s="79">
        <f>E58+F58+G58</f>
        <v>0</v>
      </c>
      <c r="N58" s="78">
        <f t="shared" si="9"/>
        <v>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s="3" customFormat="1" ht="18.75" x14ac:dyDescent="0.3">
      <c r="A59" s="7"/>
      <c r="B59" s="73" t="s">
        <v>17</v>
      </c>
      <c r="C59" s="73" t="s">
        <v>14</v>
      </c>
      <c r="D59" s="74" t="s">
        <v>22</v>
      </c>
      <c r="E59" s="75"/>
      <c r="F59" s="75"/>
      <c r="G59" s="75"/>
      <c r="H59" s="76"/>
      <c r="I59" s="76"/>
      <c r="J59" s="76"/>
      <c r="K59" s="77">
        <v>26.95</v>
      </c>
      <c r="L59" s="78">
        <v>11</v>
      </c>
      <c r="M59" s="79">
        <f>E59+F59+G59</f>
        <v>0</v>
      </c>
      <c r="N59" s="78">
        <f t="shared" si="9"/>
        <v>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s="3" customFormat="1" ht="18.75" x14ac:dyDescent="0.3">
      <c r="A60" s="7"/>
      <c r="B60" s="73" t="s">
        <v>17</v>
      </c>
      <c r="C60" s="73" t="s">
        <v>15</v>
      </c>
      <c r="D60" s="74" t="s">
        <v>23</v>
      </c>
      <c r="E60" s="75"/>
      <c r="F60" s="75"/>
      <c r="G60" s="75"/>
      <c r="H60" s="76"/>
      <c r="I60" s="76"/>
      <c r="J60" s="76"/>
      <c r="K60" s="77">
        <v>28.95</v>
      </c>
      <c r="L60" s="78">
        <v>13</v>
      </c>
      <c r="M60" s="79">
        <f>E60+F60+G60</f>
        <v>0</v>
      </c>
      <c r="N60" s="78">
        <f t="shared" si="9"/>
        <v>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s="3" customFormat="1" ht="18.75" x14ac:dyDescent="0.3">
      <c r="A61" s="7"/>
      <c r="B61" s="73" t="s">
        <v>18</v>
      </c>
      <c r="C61" s="73" t="s">
        <v>15</v>
      </c>
      <c r="D61" s="74" t="s">
        <v>26</v>
      </c>
      <c r="E61" s="75"/>
      <c r="F61" s="75"/>
      <c r="G61" s="75"/>
      <c r="H61" s="76"/>
      <c r="I61" s="76"/>
      <c r="J61" s="76"/>
      <c r="K61" s="77">
        <v>49.95</v>
      </c>
      <c r="L61" s="80">
        <v>15</v>
      </c>
      <c r="M61" s="79">
        <f>E61+F61+G61</f>
        <v>0</v>
      </c>
      <c r="N61" s="78">
        <f t="shared" si="9"/>
        <v>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s="3" customFormat="1" ht="18.75" x14ac:dyDescent="0.3">
      <c r="A62" s="7"/>
      <c r="B62" s="81"/>
      <c r="C62" s="81"/>
      <c r="D62" s="82"/>
      <c r="E62" s="83"/>
      <c r="F62" s="83"/>
      <c r="G62" s="83"/>
      <c r="H62" s="76"/>
      <c r="I62" s="76"/>
      <c r="J62" s="45" t="s">
        <v>4</v>
      </c>
      <c r="K62" s="51"/>
      <c r="L62" s="47"/>
      <c r="M62" s="31">
        <f>SUM(M57:M61)</f>
        <v>0</v>
      </c>
      <c r="N62" s="48">
        <f>SUM(N57:N61)</f>
        <v>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2" customFormat="1" ht="37.5" customHeight="1" x14ac:dyDescent="0.3">
      <c r="A63" s="6"/>
      <c r="B63" s="16" t="s">
        <v>34</v>
      </c>
      <c r="C63" s="118"/>
      <c r="D63" s="118"/>
      <c r="E63" s="4" t="s">
        <v>97</v>
      </c>
      <c r="F63" s="4" t="s">
        <v>98</v>
      </c>
      <c r="G63" s="4" t="s">
        <v>6</v>
      </c>
      <c r="H63" s="4"/>
      <c r="I63" s="4"/>
      <c r="J63" s="4"/>
      <c r="K63" s="109" t="s">
        <v>104</v>
      </c>
      <c r="L63" s="109" t="s">
        <v>88</v>
      </c>
      <c r="M63" s="110" t="s">
        <v>1</v>
      </c>
      <c r="N63" s="110" t="s">
        <v>2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s="2" customFormat="1" ht="18.75" x14ac:dyDescent="0.3">
      <c r="A64" s="6"/>
      <c r="B64" s="124" t="s">
        <v>95</v>
      </c>
      <c r="C64" s="125"/>
      <c r="D64" s="125"/>
      <c r="E64" s="125"/>
      <c r="F64" s="125"/>
      <c r="G64" s="125"/>
      <c r="H64" s="20"/>
      <c r="I64" s="21"/>
      <c r="J64" s="20"/>
      <c r="K64" s="111" t="s">
        <v>99</v>
      </c>
      <c r="L64" s="112" t="s">
        <v>3</v>
      </c>
      <c r="M64" s="112" t="s">
        <v>4</v>
      </c>
      <c r="N64" s="112" t="s">
        <v>4</v>
      </c>
      <c r="O64" s="9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8.75" x14ac:dyDescent="0.3">
      <c r="A65" s="6"/>
      <c r="B65" s="73" t="s">
        <v>17</v>
      </c>
      <c r="C65" s="73" t="s">
        <v>12</v>
      </c>
      <c r="D65" s="74" t="s">
        <v>20</v>
      </c>
      <c r="E65" s="75"/>
      <c r="F65" s="75"/>
      <c r="G65" s="75"/>
      <c r="H65" s="76"/>
      <c r="I65" s="76"/>
      <c r="J65" s="76"/>
      <c r="K65" s="77">
        <v>22.95</v>
      </c>
      <c r="L65" s="78">
        <v>9.6999999999999993</v>
      </c>
      <c r="M65" s="79">
        <f t="shared" ref="M65:M70" si="10">E65+F65+G65</f>
        <v>0</v>
      </c>
      <c r="N65" s="78">
        <f t="shared" ref="N65:N70" si="11">L65*M65</f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s="2" customFormat="1" ht="19.5" customHeight="1" x14ac:dyDescent="0.3">
      <c r="A66" s="6"/>
      <c r="B66" s="73" t="s">
        <v>17</v>
      </c>
      <c r="C66" s="73" t="s">
        <v>13</v>
      </c>
      <c r="D66" s="74" t="s">
        <v>21</v>
      </c>
      <c r="E66" s="75"/>
      <c r="F66" s="75"/>
      <c r="G66" s="75"/>
      <c r="H66" s="76"/>
      <c r="I66" s="76"/>
      <c r="J66" s="76"/>
      <c r="K66" s="77">
        <v>24.95</v>
      </c>
      <c r="L66" s="78">
        <v>10.6</v>
      </c>
      <c r="M66" s="79">
        <f t="shared" si="10"/>
        <v>0</v>
      </c>
      <c r="N66" s="78">
        <f t="shared" si="11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s="2" customFormat="1" ht="18.75" x14ac:dyDescent="0.3">
      <c r="A67" s="6"/>
      <c r="B67" s="73" t="s">
        <v>17</v>
      </c>
      <c r="C67" s="73" t="s">
        <v>14</v>
      </c>
      <c r="D67" s="74" t="s">
        <v>22</v>
      </c>
      <c r="E67" s="75"/>
      <c r="F67" s="75"/>
      <c r="G67" s="75"/>
      <c r="H67" s="76"/>
      <c r="I67" s="76"/>
      <c r="J67" s="76"/>
      <c r="K67" s="77">
        <v>26.95</v>
      </c>
      <c r="L67" s="78">
        <v>11.8</v>
      </c>
      <c r="M67" s="79">
        <f t="shared" si="10"/>
        <v>0</v>
      </c>
      <c r="N67" s="78">
        <f t="shared" si="11"/>
        <v>0</v>
      </c>
      <c r="O67" s="9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s="2" customFormat="1" ht="18.75" x14ac:dyDescent="0.3">
      <c r="A68" s="6"/>
      <c r="B68" s="73" t="s">
        <v>17</v>
      </c>
      <c r="C68" s="73" t="s">
        <v>15</v>
      </c>
      <c r="D68" s="74" t="s">
        <v>23</v>
      </c>
      <c r="E68" s="75"/>
      <c r="F68" s="75"/>
      <c r="G68" s="75"/>
      <c r="H68" s="76"/>
      <c r="I68" s="76"/>
      <c r="J68" s="76"/>
      <c r="K68" s="77">
        <v>29.95</v>
      </c>
      <c r="L68" s="78">
        <v>12.7</v>
      </c>
      <c r="M68" s="79">
        <f>E68+F68+G68</f>
        <v>0</v>
      </c>
      <c r="N68" s="78">
        <f t="shared" si="11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s="2" customFormat="1" ht="18.75" x14ac:dyDescent="0.3">
      <c r="A69" s="6"/>
      <c r="B69" s="73" t="s">
        <v>17</v>
      </c>
      <c r="C69" s="73" t="s">
        <v>96</v>
      </c>
      <c r="D69" s="74" t="s">
        <v>24</v>
      </c>
      <c r="E69" s="75"/>
      <c r="F69" s="75"/>
      <c r="G69" s="75"/>
      <c r="H69" s="76"/>
      <c r="I69" s="76"/>
      <c r="J69" s="76"/>
      <c r="K69" s="77">
        <v>32.950000000000003</v>
      </c>
      <c r="L69" s="78">
        <v>13.8</v>
      </c>
      <c r="M69" s="79">
        <f t="shared" si="10"/>
        <v>0</v>
      </c>
      <c r="N69" s="78">
        <f t="shared" ref="N69" si="12">L69*M69</f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s="2" customFormat="1" ht="21.75" customHeight="1" x14ac:dyDescent="0.3">
      <c r="A70" s="6"/>
      <c r="B70" s="73" t="s">
        <v>18</v>
      </c>
      <c r="C70" s="73" t="s">
        <v>15</v>
      </c>
      <c r="D70" s="74" t="s">
        <v>26</v>
      </c>
      <c r="E70" s="75"/>
      <c r="F70" s="75"/>
      <c r="G70" s="75"/>
      <c r="H70" s="76"/>
      <c r="I70" s="76"/>
      <c r="J70" s="76"/>
      <c r="K70" s="77">
        <v>36.950000000000003</v>
      </c>
      <c r="L70" s="78">
        <v>15</v>
      </c>
      <c r="M70" s="79">
        <f t="shared" si="10"/>
        <v>0</v>
      </c>
      <c r="N70" s="78">
        <f t="shared" si="11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8.75" x14ac:dyDescent="0.3">
      <c r="A71" s="6"/>
      <c r="B71" s="81"/>
      <c r="C71" s="81"/>
      <c r="D71" s="82"/>
      <c r="E71" s="83"/>
      <c r="F71" s="83"/>
      <c r="G71" s="83"/>
      <c r="H71" s="76"/>
      <c r="I71" s="76"/>
      <c r="J71" s="45" t="s">
        <v>4</v>
      </c>
      <c r="K71" s="46"/>
      <c r="L71" s="47"/>
      <c r="M71" s="31">
        <f>SUM(M65:M70)</f>
        <v>0</v>
      </c>
      <c r="N71" s="48">
        <f>SUM(N65:N70)</f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s="2" customFormat="1" ht="31.5" x14ac:dyDescent="0.3">
      <c r="A72" s="6"/>
      <c r="B72" s="16" t="s">
        <v>34</v>
      </c>
      <c r="C72" s="118" t="s">
        <v>0</v>
      </c>
      <c r="D72" s="118"/>
      <c r="E72" s="4" t="s">
        <v>89</v>
      </c>
      <c r="F72" s="4" t="s">
        <v>90</v>
      </c>
      <c r="G72" s="4" t="s">
        <v>91</v>
      </c>
      <c r="H72" s="4" t="s">
        <v>92</v>
      </c>
      <c r="I72" s="56"/>
      <c r="J72" s="56"/>
      <c r="K72" s="109" t="s">
        <v>104</v>
      </c>
      <c r="L72" s="109" t="s">
        <v>88</v>
      </c>
      <c r="M72" s="110" t="s">
        <v>1</v>
      </c>
      <c r="N72" s="110" t="s">
        <v>2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s="2" customFormat="1" ht="28.5" customHeight="1" x14ac:dyDescent="0.3">
      <c r="A73" s="6"/>
      <c r="B73" s="17" t="s">
        <v>75</v>
      </c>
      <c r="C73" s="84"/>
      <c r="D73" s="19"/>
      <c r="E73" s="20"/>
      <c r="F73" s="20"/>
      <c r="G73" s="20"/>
      <c r="H73" s="20"/>
      <c r="I73" s="21"/>
      <c r="J73" s="20"/>
      <c r="K73" s="111" t="s">
        <v>99</v>
      </c>
      <c r="L73" s="112" t="s">
        <v>3</v>
      </c>
      <c r="M73" s="112" t="s">
        <v>4</v>
      </c>
      <c r="N73" s="112" t="s">
        <v>4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s="2" customFormat="1" ht="18.75" x14ac:dyDescent="0.3">
      <c r="A74" s="6"/>
      <c r="B74" s="85" t="s">
        <v>83</v>
      </c>
      <c r="C74" s="86" t="s">
        <v>82</v>
      </c>
      <c r="D74" s="117" t="s">
        <v>13</v>
      </c>
      <c r="E74" s="85"/>
      <c r="F74" s="85"/>
      <c r="G74" s="85"/>
      <c r="H74" s="86"/>
      <c r="I74" s="28"/>
      <c r="J74" s="28"/>
      <c r="K74" s="29">
        <v>18.95</v>
      </c>
      <c r="L74" s="108">
        <v>8.5</v>
      </c>
      <c r="M74" s="87">
        <f>SUM(E74+F74+G74+H74)</f>
        <v>0</v>
      </c>
      <c r="N74" s="88">
        <f>L74*M74</f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s="2" customFormat="1" ht="31.5" x14ac:dyDescent="0.3">
      <c r="A75" s="6"/>
      <c r="B75" s="16" t="s">
        <v>34</v>
      </c>
      <c r="C75" s="118" t="s">
        <v>0</v>
      </c>
      <c r="D75" s="118"/>
      <c r="E75" s="16" t="s">
        <v>6</v>
      </c>
      <c r="F75" s="16" t="s">
        <v>7</v>
      </c>
      <c r="G75" s="16" t="s">
        <v>8</v>
      </c>
      <c r="H75" s="4" t="s">
        <v>9</v>
      </c>
      <c r="I75" s="56"/>
      <c r="J75" s="56"/>
      <c r="K75" s="109" t="s">
        <v>104</v>
      </c>
      <c r="L75" s="109" t="s">
        <v>88</v>
      </c>
      <c r="M75" s="110" t="s">
        <v>1</v>
      </c>
      <c r="N75" s="110" t="s">
        <v>2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s="2" customFormat="1" ht="18.75" x14ac:dyDescent="0.3">
      <c r="A76" s="6"/>
      <c r="B76" s="17" t="s">
        <v>68</v>
      </c>
      <c r="C76" s="18"/>
      <c r="D76" s="19"/>
      <c r="E76" s="20"/>
      <c r="F76" s="20"/>
      <c r="G76" s="20"/>
      <c r="H76" s="20"/>
      <c r="I76" s="21"/>
      <c r="J76" s="20"/>
      <c r="K76" s="111" t="s">
        <v>99</v>
      </c>
      <c r="L76" s="112" t="s">
        <v>3</v>
      </c>
      <c r="M76" s="112" t="s">
        <v>4</v>
      </c>
      <c r="N76" s="112" t="s">
        <v>4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s="2" customFormat="1" ht="18.75" x14ac:dyDescent="0.3">
      <c r="A77" s="6"/>
      <c r="B77" s="22" t="s">
        <v>84</v>
      </c>
      <c r="C77" s="22" t="s">
        <v>36</v>
      </c>
      <c r="D77" s="23" t="s">
        <v>37</v>
      </c>
      <c r="E77" s="24"/>
      <c r="F77" s="24"/>
      <c r="G77" s="25"/>
      <c r="H77" s="24"/>
      <c r="I77" s="28"/>
      <c r="J77" s="28"/>
      <c r="K77" s="89">
        <v>26.95</v>
      </c>
      <c r="L77" s="90">
        <v>12</v>
      </c>
      <c r="M77" s="31">
        <f>SUM(E77:H77)</f>
        <v>0</v>
      </c>
      <c r="N77" s="30">
        <f t="shared" ref="N77:N81" si="13">L77*M77</f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s="2" customFormat="1" ht="18.75" x14ac:dyDescent="0.3">
      <c r="A78" s="6"/>
      <c r="B78" s="22" t="s">
        <v>84</v>
      </c>
      <c r="C78" s="22" t="s">
        <v>36</v>
      </c>
      <c r="D78" s="23" t="s">
        <v>38</v>
      </c>
      <c r="E78" s="24"/>
      <c r="F78" s="24"/>
      <c r="G78" s="25"/>
      <c r="H78" s="26"/>
      <c r="I78" s="28"/>
      <c r="J78" s="28"/>
      <c r="K78" s="89">
        <v>29.95</v>
      </c>
      <c r="L78" s="90">
        <v>13.5</v>
      </c>
      <c r="M78" s="31">
        <f>E78+F78+G78+H78</f>
        <v>0</v>
      </c>
      <c r="N78" s="30">
        <f t="shared" si="13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s="2" customFormat="1" ht="18.75" x14ac:dyDescent="0.3">
      <c r="A79" s="6"/>
      <c r="B79" s="22" t="s">
        <v>84</v>
      </c>
      <c r="C79" s="22" t="s">
        <v>36</v>
      </c>
      <c r="D79" s="23" t="s">
        <v>39</v>
      </c>
      <c r="E79" s="24"/>
      <c r="F79" s="24"/>
      <c r="G79" s="25"/>
      <c r="H79" s="26"/>
      <c r="I79" s="28"/>
      <c r="J79" s="28"/>
      <c r="K79" s="89">
        <v>32.950000000000003</v>
      </c>
      <c r="L79" s="90">
        <v>14.5</v>
      </c>
      <c r="M79" s="31">
        <f>E79+F79+G79+H79</f>
        <v>0</v>
      </c>
      <c r="N79" s="30">
        <f t="shared" si="13"/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s="2" customFormat="1" ht="18.75" x14ac:dyDescent="0.3">
      <c r="A80" s="6"/>
      <c r="B80" s="22" t="s">
        <v>84</v>
      </c>
      <c r="C80" s="22" t="s">
        <v>18</v>
      </c>
      <c r="D80" s="23" t="s">
        <v>25</v>
      </c>
      <c r="E80" s="24"/>
      <c r="F80" s="24"/>
      <c r="G80" s="25"/>
      <c r="H80" s="26"/>
      <c r="I80" s="28"/>
      <c r="J80" s="28"/>
      <c r="K80" s="89">
        <v>24.95</v>
      </c>
      <c r="L80" s="90">
        <v>10.5</v>
      </c>
      <c r="M80" s="31">
        <f>E80+F80+G80+H80</f>
        <v>0</v>
      </c>
      <c r="N80" s="30">
        <f t="shared" si="13"/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s="2" customFormat="1" ht="18.75" x14ac:dyDescent="0.3">
      <c r="A81" s="6"/>
      <c r="B81" s="22" t="s">
        <v>84</v>
      </c>
      <c r="C81" s="22" t="s">
        <v>18</v>
      </c>
      <c r="D81" s="23" t="s">
        <v>40</v>
      </c>
      <c r="E81" s="24"/>
      <c r="F81" s="24"/>
      <c r="G81" s="25"/>
      <c r="H81" s="26"/>
      <c r="I81" s="28"/>
      <c r="J81" s="28"/>
      <c r="K81" s="91">
        <v>26.95</v>
      </c>
      <c r="L81" s="92">
        <v>11.5</v>
      </c>
      <c r="M81" s="31">
        <f>E81+F81+G81+H81</f>
        <v>0</v>
      </c>
      <c r="N81" s="30">
        <f t="shared" si="13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s="2" customFormat="1" ht="18.75" x14ac:dyDescent="0.3">
      <c r="A82" s="6"/>
      <c r="B82" s="22" t="s">
        <v>85</v>
      </c>
      <c r="C82" s="22" t="s">
        <v>36</v>
      </c>
      <c r="D82" s="23" t="s">
        <v>37</v>
      </c>
      <c r="E82" s="28"/>
      <c r="F82" s="24"/>
      <c r="G82" s="25"/>
      <c r="H82" s="26"/>
      <c r="I82" s="28"/>
      <c r="J82" s="28"/>
      <c r="K82" s="89">
        <v>26.95</v>
      </c>
      <c r="L82" s="90">
        <v>12</v>
      </c>
      <c r="M82" s="31">
        <f t="shared" ref="M82:M88" si="14">F82+G82+H82</f>
        <v>0</v>
      </c>
      <c r="N82" s="30">
        <f t="shared" ref="N82:N89" si="15">L82*M82</f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s="2" customFormat="1" ht="18.75" x14ac:dyDescent="0.3">
      <c r="A83" s="6"/>
      <c r="B83" s="22" t="s">
        <v>85</v>
      </c>
      <c r="C83" s="22" t="s">
        <v>36</v>
      </c>
      <c r="D83" s="23" t="s">
        <v>38</v>
      </c>
      <c r="E83" s="28"/>
      <c r="F83" s="24"/>
      <c r="G83" s="25"/>
      <c r="H83" s="26"/>
      <c r="I83" s="28"/>
      <c r="J83" s="28"/>
      <c r="K83" s="89">
        <v>29.95</v>
      </c>
      <c r="L83" s="90">
        <v>13.5</v>
      </c>
      <c r="M83" s="31">
        <f t="shared" si="14"/>
        <v>0</v>
      </c>
      <c r="N83" s="30">
        <f t="shared" si="15"/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s="2" customFormat="1" ht="18.75" x14ac:dyDescent="0.3">
      <c r="A84" s="6"/>
      <c r="B84" s="22" t="s">
        <v>85</v>
      </c>
      <c r="C84" s="22" t="s">
        <v>36</v>
      </c>
      <c r="D84" s="23" t="s">
        <v>39</v>
      </c>
      <c r="E84" s="28"/>
      <c r="F84" s="24"/>
      <c r="G84" s="25"/>
      <c r="H84" s="26"/>
      <c r="I84" s="28"/>
      <c r="J84" s="28"/>
      <c r="K84" s="89">
        <v>32.950000000000003</v>
      </c>
      <c r="L84" s="90">
        <v>14.5</v>
      </c>
      <c r="M84" s="31">
        <f>F84+G84+H84</f>
        <v>0</v>
      </c>
      <c r="N84" s="30">
        <f t="shared" si="15"/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s="2" customFormat="1" ht="18.75" x14ac:dyDescent="0.3">
      <c r="A85" s="6"/>
      <c r="B85" s="22" t="s">
        <v>85</v>
      </c>
      <c r="C85" s="22" t="s">
        <v>17</v>
      </c>
      <c r="D85" s="23" t="s">
        <v>37</v>
      </c>
      <c r="E85" s="28"/>
      <c r="F85" s="24"/>
      <c r="G85" s="25"/>
      <c r="H85" s="26"/>
      <c r="I85" s="28"/>
      <c r="J85" s="28"/>
      <c r="K85" s="89">
        <v>18.95</v>
      </c>
      <c r="L85" s="90">
        <v>7.75</v>
      </c>
      <c r="M85" s="31">
        <f t="shared" si="14"/>
        <v>0</v>
      </c>
      <c r="N85" s="30">
        <f t="shared" si="15"/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s="2" customFormat="1" ht="18.75" x14ac:dyDescent="0.3">
      <c r="A86" s="6"/>
      <c r="B86" s="22" t="s">
        <v>85</v>
      </c>
      <c r="C86" s="22" t="s">
        <v>17</v>
      </c>
      <c r="D86" s="23" t="s">
        <v>38</v>
      </c>
      <c r="E86" s="28"/>
      <c r="F86" s="24"/>
      <c r="G86" s="25"/>
      <c r="H86" s="26"/>
      <c r="I86" s="28"/>
      <c r="J86" s="28"/>
      <c r="K86" s="89">
        <v>20.95</v>
      </c>
      <c r="L86" s="90">
        <v>8.25</v>
      </c>
      <c r="M86" s="31">
        <f t="shared" si="14"/>
        <v>0</v>
      </c>
      <c r="N86" s="30">
        <f t="shared" si="15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s="2" customFormat="1" ht="18.75" x14ac:dyDescent="0.3">
      <c r="A87" s="6"/>
      <c r="B87" s="22" t="s">
        <v>85</v>
      </c>
      <c r="C87" s="22" t="s">
        <v>17</v>
      </c>
      <c r="D87" s="23" t="s">
        <v>39</v>
      </c>
      <c r="E87" s="28"/>
      <c r="F87" s="24"/>
      <c r="G87" s="25"/>
      <c r="H87" s="26"/>
      <c r="I87" s="28"/>
      <c r="J87" s="28"/>
      <c r="K87" s="89">
        <v>22.95</v>
      </c>
      <c r="L87" s="90">
        <v>9.4499999999999993</v>
      </c>
      <c r="M87" s="31">
        <f t="shared" si="14"/>
        <v>0</v>
      </c>
      <c r="N87" s="30">
        <f t="shared" si="15"/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s="2" customFormat="1" ht="18.75" x14ac:dyDescent="0.3">
      <c r="A88" s="6"/>
      <c r="B88" s="22" t="s">
        <v>85</v>
      </c>
      <c r="C88" s="22" t="s">
        <v>18</v>
      </c>
      <c r="D88" s="23" t="s">
        <v>25</v>
      </c>
      <c r="E88" s="28"/>
      <c r="F88" s="24"/>
      <c r="G88" s="25"/>
      <c r="H88" s="26"/>
      <c r="I88" s="28"/>
      <c r="J88" s="28"/>
      <c r="K88" s="89">
        <v>24.95</v>
      </c>
      <c r="L88" s="90">
        <v>10.5</v>
      </c>
      <c r="M88" s="31">
        <f t="shared" si="14"/>
        <v>0</v>
      </c>
      <c r="N88" s="30">
        <f t="shared" si="15"/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s="2" customFormat="1" ht="18.75" x14ac:dyDescent="0.3">
      <c r="A89" s="6"/>
      <c r="B89" s="22" t="s">
        <v>85</v>
      </c>
      <c r="C89" s="22" t="s">
        <v>18</v>
      </c>
      <c r="D89" s="23" t="s">
        <v>40</v>
      </c>
      <c r="E89" s="28"/>
      <c r="F89" s="24"/>
      <c r="G89" s="25"/>
      <c r="H89" s="26"/>
      <c r="I89" s="28"/>
      <c r="J89" s="28"/>
      <c r="K89" s="91">
        <v>26.95</v>
      </c>
      <c r="L89" s="92">
        <v>11.5</v>
      </c>
      <c r="M89" s="31">
        <f>F89+G89+H89</f>
        <v>0</v>
      </c>
      <c r="N89" s="30">
        <f t="shared" si="15"/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s="2" customFormat="1" ht="18.75" x14ac:dyDescent="0.3">
      <c r="A90" s="6"/>
      <c r="B90" s="22" t="s">
        <v>86</v>
      </c>
      <c r="C90" s="22" t="s">
        <v>36</v>
      </c>
      <c r="D90" s="23" t="s">
        <v>37</v>
      </c>
      <c r="E90" s="24"/>
      <c r="F90" s="28"/>
      <c r="G90" s="24"/>
      <c r="H90" s="28"/>
      <c r="I90" s="28"/>
      <c r="J90" s="28"/>
      <c r="K90" s="89">
        <v>26.95</v>
      </c>
      <c r="L90" s="90">
        <v>12</v>
      </c>
      <c r="M90" s="31">
        <f t="shared" ref="M90:M97" si="16">E90+G90</f>
        <v>0</v>
      </c>
      <c r="N90" s="30">
        <f t="shared" ref="N90:N106" si="17">L90*M90</f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s="2" customFormat="1" ht="18.75" x14ac:dyDescent="0.3">
      <c r="A91" s="6"/>
      <c r="B91" s="22" t="s">
        <v>86</v>
      </c>
      <c r="C91" s="22" t="s">
        <v>36</v>
      </c>
      <c r="D91" s="23" t="s">
        <v>38</v>
      </c>
      <c r="E91" s="24"/>
      <c r="F91" s="28"/>
      <c r="G91" s="24"/>
      <c r="H91" s="28"/>
      <c r="I91" s="28"/>
      <c r="J91" s="28"/>
      <c r="K91" s="89">
        <v>29.95</v>
      </c>
      <c r="L91" s="90">
        <v>13.5</v>
      </c>
      <c r="M91" s="31">
        <f>E91+G91</f>
        <v>0</v>
      </c>
      <c r="N91" s="30">
        <f t="shared" si="17"/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s="2" customFormat="1" ht="18.75" x14ac:dyDescent="0.3">
      <c r="A92" s="6"/>
      <c r="B92" s="22" t="s">
        <v>86</v>
      </c>
      <c r="C92" s="22" t="s">
        <v>36</v>
      </c>
      <c r="D92" s="23" t="s">
        <v>39</v>
      </c>
      <c r="E92" s="24"/>
      <c r="F92" s="28"/>
      <c r="G92" s="25"/>
      <c r="H92" s="28"/>
      <c r="I92" s="28"/>
      <c r="J92" s="28"/>
      <c r="K92" s="89">
        <v>32.950000000000003</v>
      </c>
      <c r="L92" s="90">
        <v>14.5</v>
      </c>
      <c r="M92" s="31">
        <f t="shared" si="16"/>
        <v>0</v>
      </c>
      <c r="N92" s="30">
        <f t="shared" si="17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s="2" customFormat="1" ht="19.5" customHeight="1" x14ac:dyDescent="0.3">
      <c r="A93" s="6"/>
      <c r="B93" s="22" t="s">
        <v>86</v>
      </c>
      <c r="C93" s="22" t="s">
        <v>17</v>
      </c>
      <c r="D93" s="23" t="s">
        <v>37</v>
      </c>
      <c r="E93" s="24"/>
      <c r="F93" s="28"/>
      <c r="G93" s="25"/>
      <c r="H93" s="28"/>
      <c r="I93" s="28"/>
      <c r="J93" s="28"/>
      <c r="K93" s="89">
        <v>18.95</v>
      </c>
      <c r="L93" s="90">
        <v>7.75</v>
      </c>
      <c r="M93" s="31">
        <f>E93+G93</f>
        <v>0</v>
      </c>
      <c r="N93" s="30">
        <f t="shared" si="17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s="2" customFormat="1" ht="18.75" x14ac:dyDescent="0.3">
      <c r="A94" s="6"/>
      <c r="B94" s="22" t="s">
        <v>86</v>
      </c>
      <c r="C94" s="22" t="s">
        <v>17</v>
      </c>
      <c r="D94" s="23" t="s">
        <v>38</v>
      </c>
      <c r="E94" s="24"/>
      <c r="F94" s="28"/>
      <c r="G94" s="25"/>
      <c r="H94" s="28"/>
      <c r="I94" s="28"/>
      <c r="J94" s="28"/>
      <c r="K94" s="89">
        <v>20.95</v>
      </c>
      <c r="L94" s="90">
        <v>8.25</v>
      </c>
      <c r="M94" s="31">
        <f t="shared" si="16"/>
        <v>0</v>
      </c>
      <c r="N94" s="30">
        <f t="shared" si="17"/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s="2" customFormat="1" ht="18.75" x14ac:dyDescent="0.3">
      <c r="A95" s="6"/>
      <c r="B95" s="22" t="s">
        <v>86</v>
      </c>
      <c r="C95" s="22" t="s">
        <v>17</v>
      </c>
      <c r="D95" s="23" t="s">
        <v>39</v>
      </c>
      <c r="E95" s="24"/>
      <c r="F95" s="28"/>
      <c r="G95" s="25"/>
      <c r="H95" s="28"/>
      <c r="I95" s="28"/>
      <c r="J95" s="28"/>
      <c r="K95" s="89">
        <v>22.95</v>
      </c>
      <c r="L95" s="90">
        <v>9.4499999999999993</v>
      </c>
      <c r="M95" s="31">
        <f t="shared" si="16"/>
        <v>0</v>
      </c>
      <c r="N95" s="30">
        <f t="shared" si="17"/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s="2" customFormat="1" ht="18.75" x14ac:dyDescent="0.3">
      <c r="A96" s="6"/>
      <c r="B96" s="22" t="s">
        <v>86</v>
      </c>
      <c r="C96" s="22" t="s">
        <v>18</v>
      </c>
      <c r="D96" s="23" t="s">
        <v>25</v>
      </c>
      <c r="E96" s="24"/>
      <c r="F96" s="28"/>
      <c r="G96" s="24"/>
      <c r="H96" s="28"/>
      <c r="I96" s="28"/>
      <c r="J96" s="28"/>
      <c r="K96" s="89">
        <v>24.95</v>
      </c>
      <c r="L96" s="90">
        <v>10.5</v>
      </c>
      <c r="M96" s="31">
        <f t="shared" si="16"/>
        <v>0</v>
      </c>
      <c r="N96" s="30">
        <f t="shared" si="17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s="2" customFormat="1" ht="18.75" x14ac:dyDescent="0.3">
      <c r="A97" s="6"/>
      <c r="B97" s="22" t="s">
        <v>86</v>
      </c>
      <c r="C97" s="22" t="s">
        <v>18</v>
      </c>
      <c r="D97" s="23" t="s">
        <v>40</v>
      </c>
      <c r="E97" s="24"/>
      <c r="F97" s="28"/>
      <c r="G97" s="24"/>
      <c r="H97" s="28"/>
      <c r="I97" s="28"/>
      <c r="J97" s="28"/>
      <c r="K97" s="91">
        <v>26.95</v>
      </c>
      <c r="L97" s="92">
        <v>11.5</v>
      </c>
      <c r="M97" s="31">
        <f t="shared" si="16"/>
        <v>0</v>
      </c>
      <c r="N97" s="30">
        <f t="shared" si="17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s="2" customFormat="1" ht="18.75" x14ac:dyDescent="0.3">
      <c r="A98" s="6"/>
      <c r="B98" s="85"/>
      <c r="C98" s="85"/>
      <c r="D98" s="85"/>
      <c r="E98" s="93"/>
      <c r="F98" s="93"/>
      <c r="G98" s="93"/>
      <c r="H98" s="93"/>
      <c r="I98" s="28"/>
      <c r="J98" s="94" t="s">
        <v>4</v>
      </c>
      <c r="K98" s="85"/>
      <c r="L98" s="85"/>
      <c r="M98" s="95">
        <f>SUM(M77:M97)</f>
        <v>0</v>
      </c>
      <c r="N98" s="96">
        <f>SUM(N77:N97)</f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s="2" customFormat="1" ht="18.75" x14ac:dyDescent="0.3">
      <c r="A99" s="6"/>
      <c r="B99" s="16" t="s">
        <v>34</v>
      </c>
      <c r="C99" s="118" t="s">
        <v>0</v>
      </c>
      <c r="D99" s="118"/>
      <c r="E99" s="16" t="s">
        <v>102</v>
      </c>
      <c r="F99" s="16" t="s">
        <v>103</v>
      </c>
      <c r="G99" s="56"/>
      <c r="H99" s="56"/>
      <c r="I99" s="56"/>
      <c r="J99" s="56"/>
      <c r="K99" s="111" t="s">
        <v>99</v>
      </c>
      <c r="L99" s="112" t="s">
        <v>3</v>
      </c>
      <c r="M99" s="112" t="s">
        <v>4</v>
      </c>
      <c r="N99" s="112" t="s">
        <v>4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s="2" customFormat="1" ht="18.75" x14ac:dyDescent="0.3">
      <c r="A100" s="6"/>
      <c r="B100" s="33" t="s">
        <v>100</v>
      </c>
      <c r="C100" s="33" t="s">
        <v>36</v>
      </c>
      <c r="D100" s="34" t="s">
        <v>37</v>
      </c>
      <c r="E100" s="97"/>
      <c r="F100" s="97"/>
      <c r="G100" s="56"/>
      <c r="H100" s="56"/>
      <c r="I100" s="56"/>
      <c r="J100" s="28"/>
      <c r="K100" s="89">
        <v>26.95</v>
      </c>
      <c r="L100" s="90">
        <v>12</v>
      </c>
      <c r="M100" s="31">
        <f>E100+F100</f>
        <v>0</v>
      </c>
      <c r="N100" s="30">
        <f>L100*M100</f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s="2" customFormat="1" ht="18.75" x14ac:dyDescent="0.3">
      <c r="A101" s="6"/>
      <c r="B101" s="33" t="s">
        <v>100</v>
      </c>
      <c r="C101" s="33" t="s">
        <v>36</v>
      </c>
      <c r="D101" s="23" t="s">
        <v>38</v>
      </c>
      <c r="E101" s="97"/>
      <c r="F101" s="97"/>
      <c r="G101" s="56"/>
      <c r="H101" s="56"/>
      <c r="I101" s="56"/>
      <c r="J101" s="28"/>
      <c r="K101" s="89">
        <v>29.95</v>
      </c>
      <c r="L101" s="90">
        <v>13.5</v>
      </c>
      <c r="M101" s="31">
        <f t="shared" ref="M101:M106" si="18">E101+F101</f>
        <v>0</v>
      </c>
      <c r="N101" s="30">
        <f t="shared" si="17"/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s="2" customFormat="1" ht="18.75" x14ac:dyDescent="0.3">
      <c r="A102" s="6"/>
      <c r="B102" s="33" t="s">
        <v>100</v>
      </c>
      <c r="C102" s="33" t="s">
        <v>36</v>
      </c>
      <c r="D102" s="23" t="s">
        <v>39</v>
      </c>
      <c r="E102" s="97"/>
      <c r="F102" s="97"/>
      <c r="G102" s="56"/>
      <c r="H102" s="56"/>
      <c r="I102" s="56"/>
      <c r="J102" s="28"/>
      <c r="K102" s="89">
        <v>32.950000000000003</v>
      </c>
      <c r="L102" s="90">
        <v>14.5</v>
      </c>
      <c r="M102" s="31">
        <f t="shared" si="18"/>
        <v>0</v>
      </c>
      <c r="N102" s="30">
        <f>L102*M102</f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s="2" customFormat="1" ht="18.75" x14ac:dyDescent="0.3">
      <c r="A103" s="6"/>
      <c r="B103" s="33" t="s">
        <v>100</v>
      </c>
      <c r="C103" s="33" t="s">
        <v>17</v>
      </c>
      <c r="D103" s="23" t="s">
        <v>37</v>
      </c>
      <c r="E103" s="97"/>
      <c r="F103" s="97"/>
      <c r="G103" s="56"/>
      <c r="H103" s="56"/>
      <c r="I103" s="56"/>
      <c r="J103" s="28"/>
      <c r="K103" s="89">
        <v>18.95</v>
      </c>
      <c r="L103" s="90">
        <v>7.75</v>
      </c>
      <c r="M103" s="31">
        <f t="shared" si="18"/>
        <v>0</v>
      </c>
      <c r="N103" s="30">
        <f t="shared" si="17"/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s="2" customFormat="1" ht="18.75" x14ac:dyDescent="0.3">
      <c r="A104" s="6"/>
      <c r="B104" s="33" t="s">
        <v>100</v>
      </c>
      <c r="C104" s="33" t="s">
        <v>17</v>
      </c>
      <c r="D104" s="23" t="s">
        <v>38</v>
      </c>
      <c r="E104" s="97"/>
      <c r="F104" s="97"/>
      <c r="G104" s="56"/>
      <c r="H104" s="56"/>
      <c r="I104" s="56"/>
      <c r="J104" s="28"/>
      <c r="K104" s="89">
        <v>20.95</v>
      </c>
      <c r="L104" s="90">
        <v>8.25</v>
      </c>
      <c r="M104" s="31">
        <f>E104+F104</f>
        <v>0</v>
      </c>
      <c r="N104" s="30">
        <f t="shared" si="17"/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s="2" customFormat="1" ht="18.75" x14ac:dyDescent="0.3">
      <c r="A105" s="6"/>
      <c r="B105" s="33" t="s">
        <v>100</v>
      </c>
      <c r="C105" s="33" t="s">
        <v>17</v>
      </c>
      <c r="D105" s="23" t="s">
        <v>39</v>
      </c>
      <c r="E105" s="97"/>
      <c r="F105" s="97"/>
      <c r="G105" s="56"/>
      <c r="H105" s="56"/>
      <c r="I105" s="56"/>
      <c r="J105" s="28"/>
      <c r="K105" s="89">
        <v>22.95</v>
      </c>
      <c r="L105" s="90">
        <v>9.4499999999999993</v>
      </c>
      <c r="M105" s="31">
        <f t="shared" si="18"/>
        <v>0</v>
      </c>
      <c r="N105" s="30">
        <f t="shared" si="17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s="2" customFormat="1" ht="18.75" x14ac:dyDescent="0.3">
      <c r="A106" s="6"/>
      <c r="B106" s="33" t="s">
        <v>100</v>
      </c>
      <c r="C106" s="33" t="s">
        <v>18</v>
      </c>
      <c r="D106" s="23" t="s">
        <v>25</v>
      </c>
      <c r="E106" s="97"/>
      <c r="F106" s="97"/>
      <c r="G106" s="56"/>
      <c r="H106" s="56"/>
      <c r="I106" s="56"/>
      <c r="J106" s="28"/>
      <c r="K106" s="89">
        <v>24.95</v>
      </c>
      <c r="L106" s="90">
        <v>10.5</v>
      </c>
      <c r="M106" s="31">
        <f t="shared" si="18"/>
        <v>0</v>
      </c>
      <c r="N106" s="30">
        <f t="shared" si="17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s="2" customFormat="1" ht="18.75" x14ac:dyDescent="0.3">
      <c r="A107" s="6"/>
      <c r="B107" s="33" t="s">
        <v>100</v>
      </c>
      <c r="C107" s="33" t="s">
        <v>18</v>
      </c>
      <c r="D107" s="34" t="s">
        <v>40</v>
      </c>
      <c r="E107" s="97"/>
      <c r="F107" s="97"/>
      <c r="G107" s="56"/>
      <c r="H107" s="56"/>
      <c r="I107" s="56"/>
      <c r="J107" s="98"/>
      <c r="K107" s="91">
        <v>26.95</v>
      </c>
      <c r="L107" s="92">
        <v>11.5</v>
      </c>
      <c r="M107" s="31">
        <f>E107+F107</f>
        <v>0</v>
      </c>
      <c r="N107" s="30">
        <f>L107*M107</f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s="2" customFormat="1" ht="18.75" x14ac:dyDescent="0.3">
      <c r="A108" s="6"/>
      <c r="B108" s="85"/>
      <c r="C108" s="85"/>
      <c r="D108" s="85"/>
      <c r="E108" s="93"/>
      <c r="F108" s="93"/>
      <c r="G108" s="93"/>
      <c r="H108" s="93"/>
      <c r="I108" s="28"/>
      <c r="J108" s="94" t="s">
        <v>4</v>
      </c>
      <c r="K108" s="85"/>
      <c r="L108" s="85"/>
      <c r="M108" s="95">
        <f>SUM(M100:M107)</f>
        <v>0</v>
      </c>
      <c r="N108" s="99">
        <f>SUM(N100:N107)</f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s="2" customFormat="1" ht="31.5" x14ac:dyDescent="0.3">
      <c r="A109" s="6"/>
      <c r="B109" s="16" t="s">
        <v>34</v>
      </c>
      <c r="C109" s="118" t="s">
        <v>0</v>
      </c>
      <c r="D109" s="119"/>
      <c r="E109" s="4" t="s">
        <v>76</v>
      </c>
      <c r="F109" s="4" t="s">
        <v>77</v>
      </c>
      <c r="G109" s="4" t="s">
        <v>78</v>
      </c>
      <c r="H109" s="4" t="s">
        <v>79</v>
      </c>
      <c r="I109" s="56"/>
      <c r="J109" s="56"/>
      <c r="K109" s="111" t="s">
        <v>99</v>
      </c>
      <c r="L109" s="112" t="s">
        <v>3</v>
      </c>
      <c r="M109" s="112" t="s">
        <v>4</v>
      </c>
      <c r="N109" s="112" t="s">
        <v>4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s="2" customFormat="1" ht="18.75" x14ac:dyDescent="0.3">
      <c r="A110" s="6"/>
      <c r="B110" s="22" t="s">
        <v>81</v>
      </c>
      <c r="C110" s="22" t="s">
        <v>36</v>
      </c>
      <c r="D110" s="23" t="s">
        <v>37</v>
      </c>
      <c r="E110" s="24"/>
      <c r="F110" s="24"/>
      <c r="G110" s="24"/>
      <c r="H110" s="24"/>
      <c r="I110" s="28"/>
      <c r="J110" s="28"/>
      <c r="K110" s="89">
        <v>26.95</v>
      </c>
      <c r="L110" s="90">
        <v>12</v>
      </c>
      <c r="M110" s="31">
        <f>E110+F110+G110+H110</f>
        <v>0</v>
      </c>
      <c r="N110" s="30">
        <f t="shared" ref="N110:N112" si="19">L110*M110</f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s="2" customFormat="1" ht="18.75" x14ac:dyDescent="0.3">
      <c r="A111" s="6"/>
      <c r="B111" s="22" t="s">
        <v>81</v>
      </c>
      <c r="C111" s="22" t="s">
        <v>36</v>
      </c>
      <c r="D111" s="23" t="s">
        <v>38</v>
      </c>
      <c r="E111" s="24"/>
      <c r="F111" s="24"/>
      <c r="G111" s="24"/>
      <c r="H111" s="24"/>
      <c r="I111" s="28"/>
      <c r="J111" s="28"/>
      <c r="K111" s="89">
        <v>29.95</v>
      </c>
      <c r="L111" s="90">
        <v>13.5</v>
      </c>
      <c r="M111" s="31">
        <f>E111+F111+G111+H111</f>
        <v>0</v>
      </c>
      <c r="N111" s="30">
        <f t="shared" si="19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s="2" customFormat="1" ht="18.75" x14ac:dyDescent="0.3">
      <c r="A112" s="6"/>
      <c r="B112" s="22" t="s">
        <v>81</v>
      </c>
      <c r="C112" s="22" t="s">
        <v>36</v>
      </c>
      <c r="D112" s="23" t="s">
        <v>39</v>
      </c>
      <c r="E112" s="24"/>
      <c r="F112" s="24"/>
      <c r="G112" s="24"/>
      <c r="H112" s="26"/>
      <c r="I112" s="28"/>
      <c r="J112" s="28"/>
      <c r="K112" s="89">
        <v>32.950000000000003</v>
      </c>
      <c r="L112" s="90">
        <v>14.5</v>
      </c>
      <c r="M112" s="31">
        <f>E112+F112+G112+H112</f>
        <v>0</v>
      </c>
      <c r="N112" s="30">
        <f t="shared" si="19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s="2" customFormat="1" ht="18" customHeight="1" x14ac:dyDescent="0.3">
      <c r="A113" s="6"/>
      <c r="B113" s="33"/>
      <c r="C113" s="33"/>
      <c r="D113" s="34"/>
      <c r="E113" s="35"/>
      <c r="F113" s="35"/>
      <c r="G113" s="35"/>
      <c r="H113" s="37"/>
      <c r="I113" s="56"/>
      <c r="J113" s="45" t="s">
        <v>4</v>
      </c>
      <c r="K113" s="100"/>
      <c r="L113" s="30"/>
      <c r="M113" s="31">
        <f>SUM(M110:M112)</f>
        <v>0</v>
      </c>
      <c r="N113" s="48">
        <f>SUM(N110:N112)</f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s="2" customFormat="1" ht="31.5" x14ac:dyDescent="0.3">
      <c r="A114" s="6"/>
      <c r="B114" s="16" t="s">
        <v>34</v>
      </c>
      <c r="C114" s="118" t="s">
        <v>0</v>
      </c>
      <c r="D114" s="118"/>
      <c r="E114" s="16" t="s">
        <v>6</v>
      </c>
      <c r="F114" s="16" t="s">
        <v>7</v>
      </c>
      <c r="G114" s="16" t="s">
        <v>73</v>
      </c>
      <c r="H114" s="16" t="s">
        <v>8</v>
      </c>
      <c r="I114" s="4" t="s">
        <v>9</v>
      </c>
      <c r="J114" s="16" t="s">
        <v>10</v>
      </c>
      <c r="K114" s="109" t="s">
        <v>104</v>
      </c>
      <c r="L114" s="109" t="s">
        <v>88</v>
      </c>
      <c r="M114" s="110" t="s">
        <v>1</v>
      </c>
      <c r="N114" s="110" t="s">
        <v>2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s="2" customFormat="1" ht="20.25" customHeight="1" x14ac:dyDescent="0.3">
      <c r="A115" s="6"/>
      <c r="B115" s="17" t="s">
        <v>72</v>
      </c>
      <c r="C115" s="18"/>
      <c r="D115" s="19"/>
      <c r="E115" s="20"/>
      <c r="F115" s="20"/>
      <c r="G115" s="20"/>
      <c r="H115" s="21"/>
      <c r="I115" s="20"/>
      <c r="J115" s="20"/>
      <c r="K115" s="111" t="s">
        <v>99</v>
      </c>
      <c r="L115" s="112" t="s">
        <v>3</v>
      </c>
      <c r="M115" s="112" t="s">
        <v>4</v>
      </c>
      <c r="N115" s="112" t="s">
        <v>4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s="2" customFormat="1" ht="18.75" x14ac:dyDescent="0.3">
      <c r="A116" s="6"/>
      <c r="B116" s="22" t="s">
        <v>42</v>
      </c>
      <c r="C116" s="22" t="s">
        <v>43</v>
      </c>
      <c r="D116" s="23" t="s">
        <v>19</v>
      </c>
      <c r="E116" s="24"/>
      <c r="F116" s="24"/>
      <c r="G116" s="25"/>
      <c r="H116" s="26"/>
      <c r="I116" s="27"/>
      <c r="J116" s="24"/>
      <c r="K116" s="49">
        <v>16.95</v>
      </c>
      <c r="L116" s="30">
        <v>8.6</v>
      </c>
      <c r="M116" s="31">
        <f>E116+F116+G116+H116+I116+J116</f>
        <v>0</v>
      </c>
      <c r="N116" s="30">
        <f t="shared" ref="N116:N119" si="20">L116*M116</f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s="2" customFormat="1" ht="18.75" x14ac:dyDescent="0.3">
      <c r="A117" s="6"/>
      <c r="B117" s="22" t="s">
        <v>44</v>
      </c>
      <c r="C117" s="22" t="s">
        <v>43</v>
      </c>
      <c r="D117" s="23" t="s">
        <v>19</v>
      </c>
      <c r="E117" s="24"/>
      <c r="F117" s="24"/>
      <c r="G117" s="25"/>
      <c r="H117" s="26"/>
      <c r="I117" s="27"/>
      <c r="J117" s="24"/>
      <c r="K117" s="49">
        <v>26.95</v>
      </c>
      <c r="L117" s="30">
        <v>14.5</v>
      </c>
      <c r="M117" s="31">
        <f>E117+F117+G117+H117+I117+J117</f>
        <v>0</v>
      </c>
      <c r="N117" s="30">
        <f t="shared" si="20"/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s="2" customFormat="1" ht="18.75" x14ac:dyDescent="0.3">
      <c r="A118" s="6"/>
      <c r="B118" s="22" t="s">
        <v>45</v>
      </c>
      <c r="C118" s="22" t="s">
        <v>43</v>
      </c>
      <c r="D118" s="23" t="s">
        <v>19</v>
      </c>
      <c r="E118" s="24"/>
      <c r="F118" s="24"/>
      <c r="G118" s="25"/>
      <c r="H118" s="26"/>
      <c r="I118" s="27"/>
      <c r="J118" s="24"/>
      <c r="K118" s="49">
        <v>29.95</v>
      </c>
      <c r="L118" s="30">
        <v>14.8</v>
      </c>
      <c r="M118" s="31">
        <f>E118+F118+G118+H118+I118+J118</f>
        <v>0</v>
      </c>
      <c r="N118" s="30">
        <f t="shared" si="20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s="2" customFormat="1" ht="18.75" x14ac:dyDescent="0.3">
      <c r="A119" s="6"/>
      <c r="B119" s="22" t="s">
        <v>46</v>
      </c>
      <c r="C119" s="22" t="s">
        <v>43</v>
      </c>
      <c r="D119" s="23" t="s">
        <v>19</v>
      </c>
      <c r="E119" s="24"/>
      <c r="F119" s="24"/>
      <c r="G119" s="25"/>
      <c r="H119" s="26"/>
      <c r="I119" s="27"/>
      <c r="J119" s="24"/>
      <c r="K119" s="49">
        <v>44.95</v>
      </c>
      <c r="L119" s="30">
        <v>20</v>
      </c>
      <c r="M119" s="31">
        <f>E119+F119+G119+H119+I119+J119</f>
        <v>0</v>
      </c>
      <c r="N119" s="30">
        <f t="shared" si="20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s="2" customFormat="1" ht="18.75" x14ac:dyDescent="0.3">
      <c r="A120" s="6"/>
      <c r="B120" s="33"/>
      <c r="C120" s="33"/>
      <c r="D120" s="34"/>
      <c r="E120" s="35"/>
      <c r="F120" s="35"/>
      <c r="G120" s="36"/>
      <c r="H120" s="37"/>
      <c r="I120" s="38"/>
      <c r="J120" s="45" t="s">
        <v>4</v>
      </c>
      <c r="K120" s="100"/>
      <c r="L120" s="30"/>
      <c r="M120" s="31">
        <f>SUM(M116:M119)</f>
        <v>0</v>
      </c>
      <c r="N120" s="48">
        <f>SUM(N116:N119)</f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s="2" customFormat="1" ht="31.5" x14ac:dyDescent="0.3">
      <c r="A121" s="6"/>
      <c r="B121" s="16" t="s">
        <v>34</v>
      </c>
      <c r="C121" s="118" t="s">
        <v>0</v>
      </c>
      <c r="D121" s="118"/>
      <c r="E121" s="16" t="s">
        <v>31</v>
      </c>
      <c r="F121" s="16" t="s">
        <v>32</v>
      </c>
      <c r="G121" s="16" t="s">
        <v>33</v>
      </c>
      <c r="H121" s="56"/>
      <c r="I121" s="56"/>
      <c r="J121" s="56"/>
      <c r="K121" s="109" t="s">
        <v>104</v>
      </c>
      <c r="L121" s="109" t="s">
        <v>88</v>
      </c>
      <c r="M121" s="110" t="s">
        <v>1</v>
      </c>
      <c r="N121" s="110" t="s">
        <v>2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s="2" customFormat="1" ht="18.75" x14ac:dyDescent="0.3">
      <c r="A122" s="6"/>
      <c r="B122" s="17" t="s">
        <v>47</v>
      </c>
      <c r="C122" s="18"/>
      <c r="D122" s="19"/>
      <c r="E122" s="20"/>
      <c r="F122" s="20"/>
      <c r="G122" s="20"/>
      <c r="H122" s="20"/>
      <c r="I122" s="21"/>
      <c r="J122" s="20"/>
      <c r="K122" s="111" t="s">
        <v>99</v>
      </c>
      <c r="L122" s="112" t="s">
        <v>3</v>
      </c>
      <c r="M122" s="112" t="s">
        <v>4</v>
      </c>
      <c r="N122" s="112" t="s">
        <v>4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s="2" customFormat="1" ht="18.75" x14ac:dyDescent="0.3">
      <c r="A123" s="6"/>
      <c r="B123" s="22" t="s">
        <v>48</v>
      </c>
      <c r="C123" s="22" t="s">
        <v>43</v>
      </c>
      <c r="D123" s="23" t="s">
        <v>49</v>
      </c>
      <c r="E123" s="24"/>
      <c r="F123" s="24"/>
      <c r="G123" s="24"/>
      <c r="H123" s="28"/>
      <c r="I123" s="28"/>
      <c r="J123" s="28"/>
      <c r="K123" s="29">
        <v>16.95</v>
      </c>
      <c r="L123" s="30">
        <v>7</v>
      </c>
      <c r="M123" s="31">
        <f>E123+F123+G123</f>
        <v>0</v>
      </c>
      <c r="N123" s="30">
        <f>L123*M123</f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s="2" customFormat="1" ht="31.5" x14ac:dyDescent="0.3">
      <c r="A124" s="6"/>
      <c r="B124" s="16" t="s">
        <v>34</v>
      </c>
      <c r="C124" s="118" t="s">
        <v>0</v>
      </c>
      <c r="D124" s="118"/>
      <c r="E124" s="16" t="s">
        <v>7</v>
      </c>
      <c r="F124" s="16" t="s">
        <v>51</v>
      </c>
      <c r="G124" s="16" t="s">
        <v>30</v>
      </c>
      <c r="H124" s="4" t="s">
        <v>8</v>
      </c>
      <c r="I124" s="16" t="s">
        <v>9</v>
      </c>
      <c r="J124" s="56"/>
      <c r="K124" s="109" t="s">
        <v>104</v>
      </c>
      <c r="L124" s="109" t="s">
        <v>88</v>
      </c>
      <c r="M124" s="110" t="s">
        <v>1</v>
      </c>
      <c r="N124" s="110" t="s">
        <v>2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s="2" customFormat="1" ht="18.75" x14ac:dyDescent="0.3">
      <c r="A125" s="6"/>
      <c r="B125" s="17" t="s">
        <v>50</v>
      </c>
      <c r="C125" s="18"/>
      <c r="D125" s="19"/>
      <c r="E125" s="20"/>
      <c r="F125" s="20"/>
      <c r="G125" s="20"/>
      <c r="H125" s="20"/>
      <c r="I125" s="21"/>
      <c r="J125" s="20"/>
      <c r="K125" s="111" t="s">
        <v>99</v>
      </c>
      <c r="L125" s="112" t="s">
        <v>3</v>
      </c>
      <c r="M125" s="112" t="s">
        <v>4</v>
      </c>
      <c r="N125" s="112" t="s">
        <v>4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s="2" customFormat="1" ht="18.75" x14ac:dyDescent="0.3">
      <c r="A126" s="6"/>
      <c r="B126" s="33" t="s">
        <v>52</v>
      </c>
      <c r="C126" s="33" t="s">
        <v>43</v>
      </c>
      <c r="D126" s="34" t="s">
        <v>49</v>
      </c>
      <c r="E126" s="56"/>
      <c r="F126" s="35"/>
      <c r="G126" s="56"/>
      <c r="H126" s="37"/>
      <c r="I126" s="56"/>
      <c r="J126" s="56"/>
      <c r="K126" s="63">
        <v>10.95</v>
      </c>
      <c r="L126" s="40">
        <v>4.5</v>
      </c>
      <c r="M126" s="41">
        <f>E126+F126+G126+H126+I126</f>
        <v>0</v>
      </c>
      <c r="N126" s="40">
        <f>L126*M126</f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s="2" customFormat="1" ht="31.5" x14ac:dyDescent="0.3">
      <c r="A127" s="6"/>
      <c r="B127" s="16" t="s">
        <v>34</v>
      </c>
      <c r="C127" s="118" t="s">
        <v>0</v>
      </c>
      <c r="D127" s="118"/>
      <c r="E127" s="4" t="s">
        <v>80</v>
      </c>
      <c r="F127" s="4" t="s">
        <v>7</v>
      </c>
      <c r="G127" s="4" t="s">
        <v>8</v>
      </c>
      <c r="H127" s="4" t="s">
        <v>9</v>
      </c>
      <c r="I127" s="56"/>
      <c r="J127" s="56"/>
      <c r="K127" s="109" t="s">
        <v>104</v>
      </c>
      <c r="L127" s="109" t="s">
        <v>88</v>
      </c>
      <c r="M127" s="110" t="s">
        <v>1</v>
      </c>
      <c r="N127" s="110" t="s">
        <v>2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s="2" customFormat="1" ht="18.75" x14ac:dyDescent="0.3">
      <c r="A128" s="6"/>
      <c r="B128" s="17" t="s">
        <v>74</v>
      </c>
      <c r="C128" s="18"/>
      <c r="D128" s="19"/>
      <c r="E128" s="20"/>
      <c r="F128" s="20"/>
      <c r="G128" s="20"/>
      <c r="H128" s="20"/>
      <c r="I128" s="21"/>
      <c r="J128" s="20"/>
      <c r="K128" s="111" t="s">
        <v>99</v>
      </c>
      <c r="L128" s="112" t="s">
        <v>3</v>
      </c>
      <c r="M128" s="112" t="s">
        <v>4</v>
      </c>
      <c r="N128" s="112" t="s">
        <v>4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s="2" customFormat="1" ht="18.75" x14ac:dyDescent="0.3">
      <c r="A129" s="6"/>
      <c r="B129" s="22" t="s">
        <v>87</v>
      </c>
      <c r="C129" s="22" t="s">
        <v>41</v>
      </c>
      <c r="D129" s="23" t="s">
        <v>35</v>
      </c>
      <c r="E129" s="25"/>
      <c r="F129" s="25"/>
      <c r="G129" s="25"/>
      <c r="H129" s="24"/>
      <c r="I129" s="28"/>
      <c r="J129" s="28"/>
      <c r="K129" s="29">
        <v>28.95</v>
      </c>
      <c r="L129" s="30">
        <v>11.2</v>
      </c>
      <c r="M129" s="31">
        <f>E129+F129+G129+H129</f>
        <v>0</v>
      </c>
      <c r="N129" s="30">
        <f t="shared" ref="N129:N138" si="21">L129*M129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s="2" customFormat="1" ht="18.75" x14ac:dyDescent="0.3">
      <c r="A130" s="6"/>
      <c r="B130" s="22" t="s">
        <v>87</v>
      </c>
      <c r="C130" s="22" t="s">
        <v>41</v>
      </c>
      <c r="D130" s="23" t="s">
        <v>19</v>
      </c>
      <c r="E130" s="25"/>
      <c r="F130" s="25"/>
      <c r="G130" s="25"/>
      <c r="H130" s="24"/>
      <c r="I130" s="28"/>
      <c r="J130" s="28"/>
      <c r="K130" s="29">
        <v>30.95</v>
      </c>
      <c r="L130" s="30">
        <v>11.2</v>
      </c>
      <c r="M130" s="31">
        <f t="shared" ref="M130:M137" si="22">E130+F130+G130+H130</f>
        <v>0</v>
      </c>
      <c r="N130" s="30">
        <f t="shared" si="21"/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s="2" customFormat="1" ht="18.75" x14ac:dyDescent="0.3">
      <c r="A131" s="6"/>
      <c r="B131" s="22" t="s">
        <v>87</v>
      </c>
      <c r="C131" s="22" t="s">
        <v>41</v>
      </c>
      <c r="D131" s="23" t="s">
        <v>20</v>
      </c>
      <c r="E131" s="25"/>
      <c r="F131" s="25"/>
      <c r="G131" s="25"/>
      <c r="H131" s="24"/>
      <c r="I131" s="28"/>
      <c r="J131" s="28"/>
      <c r="K131" s="29">
        <v>32.950000000000003</v>
      </c>
      <c r="L131" s="30">
        <v>13.5</v>
      </c>
      <c r="M131" s="31">
        <f t="shared" si="22"/>
        <v>0</v>
      </c>
      <c r="N131" s="30">
        <f t="shared" si="21"/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s="2" customFormat="1" ht="18.75" x14ac:dyDescent="0.3">
      <c r="A132" s="6"/>
      <c r="B132" s="22" t="s">
        <v>87</v>
      </c>
      <c r="C132" s="22" t="s">
        <v>41</v>
      </c>
      <c r="D132" s="23" t="s">
        <v>21</v>
      </c>
      <c r="E132" s="25"/>
      <c r="F132" s="25"/>
      <c r="G132" s="25"/>
      <c r="H132" s="24"/>
      <c r="I132" s="28"/>
      <c r="J132" s="28"/>
      <c r="K132" s="29">
        <v>34.950000000000003</v>
      </c>
      <c r="L132" s="30">
        <v>13.5</v>
      </c>
      <c r="M132" s="31">
        <f t="shared" si="22"/>
        <v>0</v>
      </c>
      <c r="N132" s="30">
        <f t="shared" si="21"/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s="2" customFormat="1" ht="18.75" x14ac:dyDescent="0.3">
      <c r="A133" s="6"/>
      <c r="B133" s="22" t="s">
        <v>87</v>
      </c>
      <c r="C133" s="22" t="s">
        <v>41</v>
      </c>
      <c r="D133" s="23" t="s">
        <v>22</v>
      </c>
      <c r="E133" s="24"/>
      <c r="F133" s="25"/>
      <c r="G133" s="25"/>
      <c r="H133" s="26"/>
      <c r="I133" s="28"/>
      <c r="J133" s="28"/>
      <c r="K133" s="29">
        <v>36.950000000000003</v>
      </c>
      <c r="L133" s="30">
        <v>15</v>
      </c>
      <c r="M133" s="31">
        <f t="shared" si="22"/>
        <v>0</v>
      </c>
      <c r="N133" s="30">
        <f t="shared" si="21"/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s="2" customFormat="1" ht="18.75" x14ac:dyDescent="0.3">
      <c r="A134" s="6"/>
      <c r="B134" s="22" t="s">
        <v>101</v>
      </c>
      <c r="C134" s="22" t="s">
        <v>41</v>
      </c>
      <c r="D134" s="23" t="s">
        <v>35</v>
      </c>
      <c r="E134" s="28"/>
      <c r="F134" s="24"/>
      <c r="G134" s="24"/>
      <c r="H134" s="28"/>
      <c r="I134" s="28"/>
      <c r="J134" s="28"/>
      <c r="K134" s="29">
        <v>28.95</v>
      </c>
      <c r="L134" s="30">
        <v>11.2</v>
      </c>
      <c r="M134" s="31">
        <f t="shared" si="22"/>
        <v>0</v>
      </c>
      <c r="N134" s="30">
        <f t="shared" si="21"/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s="2" customFormat="1" ht="18.75" x14ac:dyDescent="0.3">
      <c r="A135" s="6"/>
      <c r="B135" s="22" t="s">
        <v>101</v>
      </c>
      <c r="C135" s="22" t="s">
        <v>41</v>
      </c>
      <c r="D135" s="23" t="s">
        <v>19</v>
      </c>
      <c r="E135" s="28"/>
      <c r="F135" s="24"/>
      <c r="G135" s="24"/>
      <c r="H135" s="28"/>
      <c r="I135" s="28"/>
      <c r="J135" s="28"/>
      <c r="K135" s="29">
        <v>30.95</v>
      </c>
      <c r="L135" s="30">
        <v>11.2</v>
      </c>
      <c r="M135" s="31">
        <f t="shared" si="22"/>
        <v>0</v>
      </c>
      <c r="N135" s="30">
        <f t="shared" si="21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s="2" customFormat="1" ht="18.75" x14ac:dyDescent="0.3">
      <c r="A136" s="6"/>
      <c r="B136" s="22" t="s">
        <v>101</v>
      </c>
      <c r="C136" s="22" t="s">
        <v>41</v>
      </c>
      <c r="D136" s="23" t="s">
        <v>20</v>
      </c>
      <c r="E136" s="28"/>
      <c r="F136" s="24"/>
      <c r="G136" s="24"/>
      <c r="H136" s="28"/>
      <c r="I136" s="28"/>
      <c r="J136" s="28"/>
      <c r="K136" s="29">
        <v>32.950000000000003</v>
      </c>
      <c r="L136" s="30">
        <v>13.5</v>
      </c>
      <c r="M136" s="31">
        <f t="shared" si="22"/>
        <v>0</v>
      </c>
      <c r="N136" s="30">
        <f t="shared" si="21"/>
        <v>0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x14ac:dyDescent="0.25">
      <c r="B137" s="22" t="s">
        <v>101</v>
      </c>
      <c r="C137" s="22" t="s">
        <v>41</v>
      </c>
      <c r="D137" s="23" t="s">
        <v>21</v>
      </c>
      <c r="E137" s="28"/>
      <c r="F137" s="24"/>
      <c r="G137" s="24"/>
      <c r="H137" s="28"/>
      <c r="I137" s="28"/>
      <c r="J137" s="28"/>
      <c r="K137" s="29">
        <v>34.950000000000003</v>
      </c>
      <c r="L137" s="30">
        <v>13.5</v>
      </c>
      <c r="M137" s="31">
        <f t="shared" si="22"/>
        <v>0</v>
      </c>
      <c r="N137" s="30">
        <f t="shared" si="21"/>
        <v>0</v>
      </c>
    </row>
    <row r="138" spans="1:36" x14ac:dyDescent="0.25">
      <c r="B138" s="22" t="s">
        <v>101</v>
      </c>
      <c r="C138" s="22" t="s">
        <v>41</v>
      </c>
      <c r="D138" s="23" t="s">
        <v>22</v>
      </c>
      <c r="E138" s="28"/>
      <c r="F138" s="24"/>
      <c r="G138" s="24"/>
      <c r="H138" s="28"/>
      <c r="I138" s="28"/>
      <c r="J138" s="28"/>
      <c r="K138" s="29">
        <v>36.950000000000003</v>
      </c>
      <c r="L138" s="30">
        <v>15</v>
      </c>
      <c r="M138" s="31">
        <f>E138+F138+G138+H138</f>
        <v>0</v>
      </c>
      <c r="N138" s="30">
        <f t="shared" si="21"/>
        <v>0</v>
      </c>
    </row>
    <row r="139" spans="1:36" x14ac:dyDescent="0.25">
      <c r="B139" s="43"/>
      <c r="C139" s="43"/>
      <c r="D139" s="113"/>
      <c r="E139" s="101"/>
      <c r="F139" s="101"/>
      <c r="G139" s="101"/>
      <c r="H139" s="101"/>
      <c r="I139" s="102"/>
      <c r="J139" s="94" t="s">
        <v>4</v>
      </c>
      <c r="K139" s="46"/>
      <c r="L139" s="30"/>
      <c r="M139" s="31">
        <f>SUM(M129:M138)</f>
        <v>0</v>
      </c>
      <c r="N139" s="30">
        <f>SUM(N129:N138)</f>
        <v>0</v>
      </c>
    </row>
    <row r="140" spans="1:36" x14ac:dyDescent="0.25">
      <c r="B140" s="103"/>
      <c r="C140" s="14"/>
      <c r="D140" s="103"/>
      <c r="E140" s="15"/>
      <c r="F140" s="103"/>
      <c r="G140" s="103"/>
      <c r="H140" s="103"/>
      <c r="I140" s="103"/>
      <c r="J140" s="14"/>
      <c r="K140" s="11"/>
      <c r="L140" s="104" t="s">
        <v>69</v>
      </c>
      <c r="M140" s="104"/>
      <c r="N140" s="105">
        <f>SUM(N15+N25+N32+N39+N45+N54+N62+N71+N74+N98+N108+N113+N120+N123+N126+N139)</f>
        <v>0</v>
      </c>
    </row>
    <row r="141" spans="1:36" x14ac:dyDescent="0.25">
      <c r="B141" s="106" t="s">
        <v>93</v>
      </c>
      <c r="C141" s="14"/>
      <c r="D141" s="14"/>
      <c r="E141" s="14"/>
      <c r="F141" s="14"/>
      <c r="G141" s="14"/>
      <c r="H141" s="14"/>
      <c r="I141" s="14"/>
      <c r="J141" s="14"/>
      <c r="K141" s="11"/>
      <c r="L141" s="104" t="s">
        <v>70</v>
      </c>
      <c r="M141" s="104"/>
      <c r="N141" s="105">
        <f>(N140*1.1)-N140</f>
        <v>0</v>
      </c>
    </row>
    <row r="142" spans="1:36" x14ac:dyDescent="0.25">
      <c r="B142" s="107" t="s">
        <v>94</v>
      </c>
      <c r="C142" s="14"/>
      <c r="D142" s="14"/>
      <c r="E142" s="14"/>
      <c r="F142" s="28"/>
      <c r="G142" s="14"/>
      <c r="H142" s="14"/>
      <c r="I142" s="14"/>
      <c r="J142" s="14"/>
      <c r="K142" s="11"/>
      <c r="L142" s="104" t="s">
        <v>71</v>
      </c>
      <c r="M142" s="104"/>
      <c r="N142" s="105">
        <f>N140*1.1</f>
        <v>0</v>
      </c>
    </row>
    <row r="143" spans="1:36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11"/>
      <c r="L143" s="5"/>
      <c r="M143" s="5"/>
      <c r="N143" s="5"/>
    </row>
    <row r="144" spans="1:36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11"/>
      <c r="L144" s="5"/>
      <c r="M144" s="5"/>
      <c r="N144" s="5"/>
    </row>
    <row r="145" spans="2:14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11"/>
      <c r="L145" s="5"/>
      <c r="M145" s="5"/>
      <c r="N145" s="5"/>
    </row>
    <row r="146" spans="2:14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11"/>
      <c r="L146" s="5"/>
      <c r="M146" s="5"/>
      <c r="N146" s="5"/>
    </row>
    <row r="147" spans="2:14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11"/>
      <c r="L147" s="5"/>
      <c r="M147" s="5"/>
      <c r="N147" s="5"/>
    </row>
    <row r="148" spans="2:14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11"/>
      <c r="L148" s="5"/>
      <c r="M148" s="5"/>
      <c r="N148" s="5"/>
    </row>
    <row r="149" spans="2:14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11"/>
      <c r="L149" s="5"/>
      <c r="M149" s="5"/>
      <c r="N149" s="5"/>
    </row>
    <row r="150" spans="2:14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11"/>
      <c r="L150" s="5"/>
      <c r="M150" s="5"/>
      <c r="N150" s="5"/>
    </row>
    <row r="151" spans="2:14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11"/>
      <c r="L151" s="5"/>
      <c r="M151" s="5"/>
      <c r="N151" s="5"/>
    </row>
    <row r="152" spans="2:14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11"/>
      <c r="L152" s="5"/>
      <c r="M152" s="5"/>
      <c r="N152" s="5"/>
    </row>
    <row r="153" spans="2:14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11"/>
      <c r="L153" s="5"/>
      <c r="M153" s="5"/>
      <c r="N153" s="5"/>
    </row>
    <row r="154" spans="2:14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11"/>
      <c r="L154" s="5"/>
      <c r="M154" s="5"/>
      <c r="N154" s="5"/>
    </row>
    <row r="155" spans="2:14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11"/>
      <c r="L155" s="5"/>
      <c r="M155" s="5"/>
      <c r="N155" s="5"/>
    </row>
    <row r="156" spans="2:14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11"/>
      <c r="L156" s="5"/>
      <c r="M156" s="5"/>
      <c r="N156" s="5"/>
    </row>
    <row r="157" spans="2:14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11"/>
      <c r="L157" s="5"/>
      <c r="M157" s="5"/>
      <c r="N157" s="5"/>
    </row>
    <row r="158" spans="2:14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11"/>
      <c r="L158" s="5"/>
      <c r="M158" s="5"/>
      <c r="N158" s="5"/>
    </row>
    <row r="159" spans="2:14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11"/>
      <c r="L159" s="5"/>
      <c r="M159" s="5"/>
      <c r="N159" s="5"/>
    </row>
    <row r="160" spans="2:14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11"/>
      <c r="L160" s="5"/>
      <c r="M160" s="5"/>
      <c r="N160" s="5"/>
    </row>
    <row r="161" spans="2:14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11"/>
      <c r="L161" s="5"/>
      <c r="M161" s="5"/>
      <c r="N161" s="5"/>
    </row>
    <row r="162" spans="2:14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11"/>
      <c r="L162" s="5"/>
      <c r="M162" s="5"/>
      <c r="N162" s="5"/>
    </row>
    <row r="163" spans="2:14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11"/>
      <c r="L163" s="5"/>
      <c r="M163" s="5"/>
      <c r="N163" s="5"/>
    </row>
    <row r="164" spans="2:14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11"/>
      <c r="L164" s="5"/>
      <c r="M164" s="5"/>
      <c r="N164" s="5"/>
    </row>
    <row r="165" spans="2:14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11"/>
      <c r="L165" s="5"/>
      <c r="M165" s="5"/>
      <c r="N165" s="5"/>
    </row>
    <row r="166" spans="2:14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11"/>
      <c r="L166" s="5"/>
      <c r="M166" s="5"/>
      <c r="N166" s="5"/>
    </row>
    <row r="167" spans="2:14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11"/>
      <c r="L167" s="5"/>
      <c r="M167" s="5"/>
      <c r="N167" s="5"/>
    </row>
    <row r="168" spans="2:14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11"/>
      <c r="L168" s="5"/>
      <c r="M168" s="5"/>
      <c r="N168" s="5"/>
    </row>
    <row r="169" spans="2:14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11"/>
      <c r="L169" s="5"/>
      <c r="M169" s="5"/>
      <c r="N169" s="5"/>
    </row>
    <row r="170" spans="2:14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11"/>
      <c r="L170" s="5"/>
      <c r="M170" s="5"/>
      <c r="N170" s="5"/>
    </row>
    <row r="171" spans="2:14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11"/>
      <c r="L171" s="5"/>
      <c r="M171" s="5"/>
      <c r="N171" s="5"/>
    </row>
    <row r="172" spans="2:14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11"/>
      <c r="L172" s="5"/>
      <c r="M172" s="5"/>
      <c r="N172" s="5"/>
    </row>
    <row r="173" spans="2:14" s="10" customForma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11"/>
      <c r="L173" s="5"/>
      <c r="M173" s="5"/>
      <c r="N173" s="5"/>
    </row>
    <row r="174" spans="2:14" s="10" customForma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11"/>
      <c r="L174" s="5"/>
      <c r="M174" s="5"/>
      <c r="N174" s="5"/>
    </row>
    <row r="175" spans="2:14" s="10" customForma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11"/>
      <c r="L175" s="5"/>
      <c r="M175" s="5"/>
      <c r="N175" s="5"/>
    </row>
    <row r="176" spans="2:14" s="10" customFormat="1" x14ac:dyDescent="0.25">
      <c r="K176" s="11"/>
    </row>
    <row r="177" spans="11:11" s="10" customFormat="1" x14ac:dyDescent="0.25">
      <c r="K177" s="11"/>
    </row>
    <row r="178" spans="11:11" s="10" customFormat="1" x14ac:dyDescent="0.25">
      <c r="K178" s="11"/>
    </row>
    <row r="179" spans="11:11" s="10" customFormat="1" x14ac:dyDescent="0.25">
      <c r="K179" s="11"/>
    </row>
    <row r="180" spans="11:11" s="10" customFormat="1" x14ac:dyDescent="0.25">
      <c r="K180" s="11"/>
    </row>
    <row r="181" spans="11:11" s="10" customFormat="1" x14ac:dyDescent="0.25">
      <c r="K181" s="11"/>
    </row>
    <row r="182" spans="11:11" s="10" customFormat="1" x14ac:dyDescent="0.25">
      <c r="K182" s="11"/>
    </row>
    <row r="183" spans="11:11" s="10" customFormat="1" x14ac:dyDescent="0.25">
      <c r="K183" s="11"/>
    </row>
    <row r="184" spans="11:11" s="10" customFormat="1" x14ac:dyDescent="0.25">
      <c r="K184" s="11"/>
    </row>
    <row r="185" spans="11:11" s="10" customFormat="1" x14ac:dyDescent="0.25">
      <c r="K185" s="11"/>
    </row>
    <row r="186" spans="11:11" s="10" customFormat="1" x14ac:dyDescent="0.25">
      <c r="K186" s="11"/>
    </row>
    <row r="187" spans="11:11" s="10" customFormat="1" x14ac:dyDescent="0.25">
      <c r="K187" s="11"/>
    </row>
    <row r="188" spans="11:11" s="10" customFormat="1" x14ac:dyDescent="0.25">
      <c r="K188" s="11"/>
    </row>
    <row r="189" spans="11:11" s="10" customFormat="1" x14ac:dyDescent="0.25">
      <c r="K189" s="11"/>
    </row>
    <row r="190" spans="11:11" s="10" customFormat="1" x14ac:dyDescent="0.25">
      <c r="K190" s="11"/>
    </row>
    <row r="191" spans="11:11" s="10" customFormat="1" x14ac:dyDescent="0.25">
      <c r="K191" s="11"/>
    </row>
    <row r="192" spans="11:11" s="10" customFormat="1" x14ac:dyDescent="0.25">
      <c r="K192" s="11"/>
    </row>
    <row r="193" spans="11:11" s="10" customFormat="1" x14ac:dyDescent="0.25">
      <c r="K193" s="11"/>
    </row>
    <row r="194" spans="11:11" s="10" customFormat="1" x14ac:dyDescent="0.25">
      <c r="K194" s="11"/>
    </row>
    <row r="195" spans="11:11" s="10" customFormat="1" x14ac:dyDescent="0.25">
      <c r="K195" s="11"/>
    </row>
    <row r="196" spans="11:11" s="10" customFormat="1" x14ac:dyDescent="0.25">
      <c r="K196" s="11"/>
    </row>
    <row r="197" spans="11:11" s="10" customFormat="1" x14ac:dyDescent="0.25">
      <c r="K197" s="11"/>
    </row>
    <row r="198" spans="11:11" s="10" customFormat="1" x14ac:dyDescent="0.25">
      <c r="K198" s="11"/>
    </row>
    <row r="199" spans="11:11" s="10" customFormat="1" x14ac:dyDescent="0.25">
      <c r="K199" s="11"/>
    </row>
    <row r="200" spans="11:11" s="10" customFormat="1" x14ac:dyDescent="0.25">
      <c r="K200" s="11"/>
    </row>
    <row r="201" spans="11:11" s="10" customFormat="1" x14ac:dyDescent="0.25">
      <c r="K201" s="11"/>
    </row>
    <row r="202" spans="11:11" s="10" customFormat="1" x14ac:dyDescent="0.25">
      <c r="K202" s="11"/>
    </row>
    <row r="203" spans="11:11" s="10" customFormat="1" x14ac:dyDescent="0.25">
      <c r="K203" s="11"/>
    </row>
    <row r="204" spans="11:11" s="10" customFormat="1" x14ac:dyDescent="0.25">
      <c r="K204" s="11"/>
    </row>
    <row r="205" spans="11:11" s="10" customFormat="1" x14ac:dyDescent="0.25">
      <c r="K205" s="11"/>
    </row>
    <row r="206" spans="11:11" s="10" customFormat="1" x14ac:dyDescent="0.25">
      <c r="K206" s="11"/>
    </row>
    <row r="207" spans="11:11" s="10" customFormat="1" x14ac:dyDescent="0.25">
      <c r="K207" s="11"/>
    </row>
    <row r="208" spans="11:11" s="10" customFormat="1" x14ac:dyDescent="0.25">
      <c r="K208" s="11"/>
    </row>
    <row r="209" spans="11:11" s="10" customFormat="1" x14ac:dyDescent="0.25">
      <c r="K209" s="11"/>
    </row>
    <row r="210" spans="11:11" s="10" customFormat="1" x14ac:dyDescent="0.25">
      <c r="K210" s="11"/>
    </row>
    <row r="211" spans="11:11" s="10" customFormat="1" x14ac:dyDescent="0.25">
      <c r="K211" s="11"/>
    </row>
    <row r="212" spans="11:11" s="10" customFormat="1" x14ac:dyDescent="0.25">
      <c r="K212" s="11"/>
    </row>
    <row r="213" spans="11:11" s="10" customFormat="1" x14ac:dyDescent="0.25">
      <c r="K213" s="11"/>
    </row>
    <row r="214" spans="11:11" s="10" customFormat="1" x14ac:dyDescent="0.25">
      <c r="K214" s="11"/>
    </row>
    <row r="215" spans="11:11" s="10" customFormat="1" x14ac:dyDescent="0.25">
      <c r="K215" s="11"/>
    </row>
    <row r="216" spans="11:11" s="10" customFormat="1" x14ac:dyDescent="0.25">
      <c r="K216" s="11"/>
    </row>
    <row r="217" spans="11:11" s="10" customFormat="1" x14ac:dyDescent="0.25">
      <c r="K217" s="11"/>
    </row>
    <row r="218" spans="11:11" s="10" customFormat="1" x14ac:dyDescent="0.25">
      <c r="K218" s="11"/>
    </row>
    <row r="219" spans="11:11" s="10" customFormat="1" x14ac:dyDescent="0.25">
      <c r="K219" s="11"/>
    </row>
    <row r="220" spans="11:11" s="10" customFormat="1" x14ac:dyDescent="0.25">
      <c r="K220" s="11"/>
    </row>
    <row r="221" spans="11:11" s="10" customFormat="1" x14ac:dyDescent="0.25">
      <c r="K221" s="11"/>
    </row>
    <row r="222" spans="11:11" s="10" customFormat="1" x14ac:dyDescent="0.25">
      <c r="K222" s="11"/>
    </row>
    <row r="223" spans="11:11" s="10" customFormat="1" x14ac:dyDescent="0.25">
      <c r="K223" s="11"/>
    </row>
    <row r="224" spans="11:11" s="10" customFormat="1" x14ac:dyDescent="0.25">
      <c r="K224" s="11"/>
    </row>
    <row r="225" spans="11:11" s="10" customFormat="1" x14ac:dyDescent="0.25">
      <c r="K225" s="11"/>
    </row>
    <row r="226" spans="11:11" s="10" customFormat="1" x14ac:dyDescent="0.25">
      <c r="K226" s="11"/>
    </row>
    <row r="227" spans="11:11" s="10" customFormat="1" x14ac:dyDescent="0.25">
      <c r="K227" s="11"/>
    </row>
    <row r="228" spans="11:11" s="10" customFormat="1" x14ac:dyDescent="0.25">
      <c r="K228" s="11"/>
    </row>
    <row r="229" spans="11:11" s="10" customFormat="1" x14ac:dyDescent="0.25">
      <c r="K229" s="11"/>
    </row>
    <row r="230" spans="11:11" s="10" customFormat="1" x14ac:dyDescent="0.25">
      <c r="K230" s="11"/>
    </row>
    <row r="231" spans="11:11" s="10" customFormat="1" x14ac:dyDescent="0.25">
      <c r="K231" s="11"/>
    </row>
    <row r="232" spans="11:11" s="10" customFormat="1" x14ac:dyDescent="0.25">
      <c r="K232" s="11"/>
    </row>
    <row r="233" spans="11:11" s="10" customFormat="1" x14ac:dyDescent="0.25">
      <c r="K233" s="11"/>
    </row>
    <row r="234" spans="11:11" s="10" customFormat="1" x14ac:dyDescent="0.25">
      <c r="K234" s="11"/>
    </row>
    <row r="235" spans="11:11" s="10" customFormat="1" x14ac:dyDescent="0.25">
      <c r="K235" s="11"/>
    </row>
    <row r="236" spans="11:11" s="10" customFormat="1" x14ac:dyDescent="0.25">
      <c r="K236" s="11"/>
    </row>
    <row r="237" spans="11:11" s="10" customFormat="1" x14ac:dyDescent="0.25">
      <c r="K237" s="11"/>
    </row>
    <row r="238" spans="11:11" s="10" customFormat="1" x14ac:dyDescent="0.25">
      <c r="K238" s="11"/>
    </row>
    <row r="239" spans="11:11" s="10" customFormat="1" x14ac:dyDescent="0.25">
      <c r="K239" s="11"/>
    </row>
    <row r="240" spans="11:11" s="10" customFormat="1" x14ac:dyDescent="0.25">
      <c r="K240" s="11"/>
    </row>
    <row r="241" spans="11:11" s="10" customFormat="1" x14ac:dyDescent="0.25">
      <c r="K241" s="11"/>
    </row>
    <row r="242" spans="11:11" s="10" customFormat="1" x14ac:dyDescent="0.25">
      <c r="K242" s="11"/>
    </row>
    <row r="243" spans="11:11" s="10" customFormat="1" x14ac:dyDescent="0.25">
      <c r="K243" s="11"/>
    </row>
    <row r="244" spans="11:11" s="10" customFormat="1" x14ac:dyDescent="0.25">
      <c r="K244" s="11"/>
    </row>
    <row r="245" spans="11:11" s="10" customFormat="1" x14ac:dyDescent="0.25">
      <c r="K245" s="11"/>
    </row>
    <row r="246" spans="11:11" s="10" customFormat="1" x14ac:dyDescent="0.25">
      <c r="K246" s="11"/>
    </row>
    <row r="247" spans="11:11" s="10" customFormat="1" x14ac:dyDescent="0.25">
      <c r="K247" s="11"/>
    </row>
    <row r="248" spans="11:11" s="10" customFormat="1" x14ac:dyDescent="0.25">
      <c r="K248" s="11"/>
    </row>
    <row r="249" spans="11:11" s="10" customFormat="1" x14ac:dyDescent="0.25">
      <c r="K249" s="11"/>
    </row>
    <row r="250" spans="11:11" s="10" customFormat="1" x14ac:dyDescent="0.25">
      <c r="K250" s="11"/>
    </row>
    <row r="251" spans="11:11" s="10" customFormat="1" x14ac:dyDescent="0.25">
      <c r="K251" s="11"/>
    </row>
    <row r="252" spans="11:11" s="10" customFormat="1" x14ac:dyDescent="0.25">
      <c r="K252" s="11"/>
    </row>
    <row r="253" spans="11:11" s="10" customFormat="1" x14ac:dyDescent="0.25">
      <c r="K253" s="11"/>
    </row>
    <row r="254" spans="11:11" s="10" customFormat="1" x14ac:dyDescent="0.25">
      <c r="K254" s="11"/>
    </row>
    <row r="255" spans="11:11" s="10" customFormat="1" x14ac:dyDescent="0.25">
      <c r="K255" s="11"/>
    </row>
    <row r="256" spans="11:11" s="10" customFormat="1" x14ac:dyDescent="0.25">
      <c r="K256" s="11"/>
    </row>
    <row r="257" spans="11:11" s="10" customFormat="1" x14ac:dyDescent="0.25">
      <c r="K257" s="11"/>
    </row>
    <row r="258" spans="11:11" s="10" customFormat="1" x14ac:dyDescent="0.25">
      <c r="K258" s="11"/>
    </row>
    <row r="259" spans="11:11" s="10" customFormat="1" x14ac:dyDescent="0.25">
      <c r="K259" s="11"/>
    </row>
    <row r="260" spans="11:11" s="10" customFormat="1" x14ac:dyDescent="0.25">
      <c r="K260" s="11"/>
    </row>
    <row r="261" spans="11:11" s="10" customFormat="1" x14ac:dyDescent="0.25">
      <c r="K261" s="11"/>
    </row>
    <row r="262" spans="11:11" s="10" customFormat="1" x14ac:dyDescent="0.25">
      <c r="K262" s="11"/>
    </row>
    <row r="263" spans="11:11" s="10" customFormat="1" x14ac:dyDescent="0.25">
      <c r="K263" s="11"/>
    </row>
    <row r="264" spans="11:11" s="10" customFormat="1" x14ac:dyDescent="0.25">
      <c r="K264" s="11"/>
    </row>
    <row r="265" spans="11:11" s="10" customFormat="1" x14ac:dyDescent="0.25">
      <c r="K265" s="11"/>
    </row>
    <row r="266" spans="11:11" s="10" customFormat="1" x14ac:dyDescent="0.25">
      <c r="K266" s="11"/>
    </row>
    <row r="267" spans="11:11" s="10" customFormat="1" x14ac:dyDescent="0.25">
      <c r="K267" s="11"/>
    </row>
    <row r="268" spans="11:11" s="10" customFormat="1" x14ac:dyDescent="0.25">
      <c r="K268" s="11"/>
    </row>
    <row r="269" spans="11:11" s="10" customFormat="1" x14ac:dyDescent="0.25">
      <c r="K269" s="11"/>
    </row>
    <row r="270" spans="11:11" s="10" customFormat="1" x14ac:dyDescent="0.25">
      <c r="K270" s="11"/>
    </row>
    <row r="271" spans="11:11" s="10" customFormat="1" x14ac:dyDescent="0.25">
      <c r="K271" s="11"/>
    </row>
    <row r="272" spans="11:11" s="10" customFormat="1" x14ac:dyDescent="0.25">
      <c r="K272" s="11"/>
    </row>
    <row r="273" spans="11:11" s="10" customFormat="1" x14ac:dyDescent="0.25">
      <c r="K273" s="11"/>
    </row>
    <row r="274" spans="11:11" s="10" customFormat="1" x14ac:dyDescent="0.25">
      <c r="K274" s="11"/>
    </row>
    <row r="275" spans="11:11" s="10" customFormat="1" x14ac:dyDescent="0.25">
      <c r="K275" s="11"/>
    </row>
    <row r="276" spans="11:11" s="10" customFormat="1" x14ac:dyDescent="0.25">
      <c r="K276" s="11"/>
    </row>
    <row r="277" spans="11:11" s="10" customFormat="1" x14ac:dyDescent="0.25">
      <c r="K277" s="11"/>
    </row>
    <row r="278" spans="11:11" s="10" customFormat="1" x14ac:dyDescent="0.25">
      <c r="K278" s="11"/>
    </row>
    <row r="279" spans="11:11" s="10" customFormat="1" x14ac:dyDescent="0.25">
      <c r="K279" s="11"/>
    </row>
    <row r="280" spans="11:11" s="10" customFormat="1" x14ac:dyDescent="0.25">
      <c r="K280" s="11"/>
    </row>
    <row r="281" spans="11:11" s="10" customFormat="1" x14ac:dyDescent="0.25">
      <c r="K281" s="11"/>
    </row>
    <row r="282" spans="11:11" s="10" customFormat="1" x14ac:dyDescent="0.25">
      <c r="K282" s="11"/>
    </row>
    <row r="283" spans="11:11" s="10" customFormat="1" x14ac:dyDescent="0.25">
      <c r="K283" s="11"/>
    </row>
    <row r="284" spans="11:11" s="10" customFormat="1" x14ac:dyDescent="0.25">
      <c r="K284" s="11"/>
    </row>
    <row r="285" spans="11:11" s="10" customFormat="1" x14ac:dyDescent="0.25">
      <c r="K285" s="11"/>
    </row>
    <row r="286" spans="11:11" s="10" customFormat="1" x14ac:dyDescent="0.25">
      <c r="K286" s="11"/>
    </row>
    <row r="287" spans="11:11" s="10" customFormat="1" x14ac:dyDescent="0.25">
      <c r="K287" s="11"/>
    </row>
    <row r="288" spans="11:11" s="10" customFormat="1" x14ac:dyDescent="0.25">
      <c r="K288" s="11"/>
    </row>
    <row r="289" spans="11:11" s="10" customFormat="1" x14ac:dyDescent="0.25">
      <c r="K289" s="11"/>
    </row>
    <row r="290" spans="11:11" s="10" customFormat="1" x14ac:dyDescent="0.25">
      <c r="K290" s="11"/>
    </row>
    <row r="291" spans="11:11" s="10" customFormat="1" x14ac:dyDescent="0.25">
      <c r="K291" s="11"/>
    </row>
    <row r="292" spans="11:11" s="10" customFormat="1" x14ac:dyDescent="0.25">
      <c r="K292" s="11"/>
    </row>
    <row r="293" spans="11:11" s="10" customFormat="1" x14ac:dyDescent="0.25">
      <c r="K293" s="11"/>
    </row>
    <row r="294" spans="11:11" s="10" customFormat="1" x14ac:dyDescent="0.25">
      <c r="K294" s="11"/>
    </row>
    <row r="295" spans="11:11" s="10" customFormat="1" x14ac:dyDescent="0.25">
      <c r="K295" s="11"/>
    </row>
    <row r="296" spans="11:11" s="10" customFormat="1" x14ac:dyDescent="0.25">
      <c r="K296" s="11"/>
    </row>
    <row r="297" spans="11:11" s="10" customFormat="1" x14ac:dyDescent="0.25">
      <c r="K297" s="11"/>
    </row>
    <row r="298" spans="11:11" s="10" customFormat="1" x14ac:dyDescent="0.25">
      <c r="K298" s="11"/>
    </row>
    <row r="299" spans="11:11" s="10" customFormat="1" x14ac:dyDescent="0.25">
      <c r="K299" s="11"/>
    </row>
    <row r="300" spans="11:11" s="10" customFormat="1" x14ac:dyDescent="0.25">
      <c r="K300" s="11"/>
    </row>
    <row r="301" spans="11:11" s="10" customFormat="1" x14ac:dyDescent="0.25">
      <c r="K301" s="11"/>
    </row>
    <row r="302" spans="11:11" s="10" customFormat="1" x14ac:dyDescent="0.25">
      <c r="K302" s="11"/>
    </row>
    <row r="303" spans="11:11" s="10" customFormat="1" x14ac:dyDescent="0.25">
      <c r="K303" s="11"/>
    </row>
    <row r="304" spans="11:11" s="10" customFormat="1" x14ac:dyDescent="0.25">
      <c r="K304" s="11"/>
    </row>
    <row r="305" spans="11:11" s="10" customFormat="1" x14ac:dyDescent="0.25">
      <c r="K305" s="11"/>
    </row>
    <row r="306" spans="11:11" s="10" customFormat="1" x14ac:dyDescent="0.25">
      <c r="K306" s="11"/>
    </row>
    <row r="307" spans="11:11" s="10" customFormat="1" x14ac:dyDescent="0.25">
      <c r="K307" s="11"/>
    </row>
    <row r="308" spans="11:11" s="10" customFormat="1" x14ac:dyDescent="0.25">
      <c r="K308" s="11"/>
    </row>
    <row r="309" spans="11:11" s="10" customFormat="1" x14ac:dyDescent="0.25">
      <c r="K309" s="11"/>
    </row>
    <row r="310" spans="11:11" s="10" customFormat="1" x14ac:dyDescent="0.25">
      <c r="K310" s="11"/>
    </row>
    <row r="311" spans="11:11" s="10" customFormat="1" x14ac:dyDescent="0.25">
      <c r="K311" s="11"/>
    </row>
    <row r="312" spans="11:11" s="10" customFormat="1" x14ac:dyDescent="0.25">
      <c r="K312" s="11"/>
    </row>
    <row r="313" spans="11:11" s="10" customFormat="1" x14ac:dyDescent="0.25">
      <c r="K313" s="11"/>
    </row>
    <row r="314" spans="11:11" s="10" customFormat="1" x14ac:dyDescent="0.25">
      <c r="K314" s="11"/>
    </row>
    <row r="315" spans="11:11" s="10" customFormat="1" x14ac:dyDescent="0.25">
      <c r="K315" s="11"/>
    </row>
    <row r="316" spans="11:11" s="10" customFormat="1" x14ac:dyDescent="0.25">
      <c r="K316" s="11"/>
    </row>
    <row r="317" spans="11:11" s="10" customFormat="1" x14ac:dyDescent="0.25">
      <c r="K317" s="11"/>
    </row>
    <row r="318" spans="11:11" s="10" customFormat="1" x14ac:dyDescent="0.25">
      <c r="K318" s="11"/>
    </row>
    <row r="319" spans="11:11" s="10" customFormat="1" x14ac:dyDescent="0.25">
      <c r="K319" s="11"/>
    </row>
    <row r="320" spans="11:11" s="10" customFormat="1" x14ac:dyDescent="0.25">
      <c r="K320" s="11"/>
    </row>
    <row r="321" spans="11:11" s="10" customFormat="1" x14ac:dyDescent="0.25">
      <c r="K321" s="11"/>
    </row>
    <row r="322" spans="11:11" s="10" customFormat="1" x14ac:dyDescent="0.25">
      <c r="K322" s="11"/>
    </row>
    <row r="323" spans="11:11" s="10" customFormat="1" x14ac:dyDescent="0.25">
      <c r="K323" s="11"/>
    </row>
    <row r="324" spans="11:11" s="10" customFormat="1" x14ac:dyDescent="0.25">
      <c r="K324" s="11"/>
    </row>
    <row r="325" spans="11:11" s="10" customFormat="1" x14ac:dyDescent="0.25">
      <c r="K325" s="11"/>
    </row>
    <row r="326" spans="11:11" s="10" customFormat="1" x14ac:dyDescent="0.25">
      <c r="K326" s="11"/>
    </row>
    <row r="327" spans="11:11" s="10" customFormat="1" x14ac:dyDescent="0.25">
      <c r="K327" s="11"/>
    </row>
    <row r="328" spans="11:11" s="10" customFormat="1" x14ac:dyDescent="0.25">
      <c r="K328" s="11"/>
    </row>
    <row r="329" spans="11:11" s="10" customFormat="1" x14ac:dyDescent="0.25">
      <c r="K329" s="11"/>
    </row>
    <row r="330" spans="11:11" s="10" customFormat="1" x14ac:dyDescent="0.25">
      <c r="K330" s="11"/>
    </row>
    <row r="331" spans="11:11" s="10" customFormat="1" x14ac:dyDescent="0.25">
      <c r="K331" s="11"/>
    </row>
    <row r="332" spans="11:11" s="10" customFormat="1" x14ac:dyDescent="0.25">
      <c r="K332" s="11"/>
    </row>
    <row r="333" spans="11:11" s="10" customFormat="1" x14ac:dyDescent="0.25">
      <c r="K333" s="11"/>
    </row>
    <row r="334" spans="11:11" s="10" customFormat="1" x14ac:dyDescent="0.25">
      <c r="K334" s="11"/>
    </row>
    <row r="335" spans="11:11" s="10" customFormat="1" x14ac:dyDescent="0.25">
      <c r="K335" s="11"/>
    </row>
    <row r="336" spans="11:11" s="10" customFormat="1" x14ac:dyDescent="0.25">
      <c r="K336" s="11"/>
    </row>
    <row r="337" spans="11:11" s="10" customFormat="1" x14ac:dyDescent="0.25">
      <c r="K337" s="11"/>
    </row>
    <row r="338" spans="11:11" s="10" customFormat="1" x14ac:dyDescent="0.25">
      <c r="K338" s="11"/>
    </row>
    <row r="339" spans="11:11" s="10" customFormat="1" x14ac:dyDescent="0.25">
      <c r="K339" s="11"/>
    </row>
    <row r="340" spans="11:11" s="10" customFormat="1" x14ac:dyDescent="0.25">
      <c r="K340" s="11"/>
    </row>
    <row r="341" spans="11:11" s="10" customFormat="1" x14ac:dyDescent="0.25">
      <c r="K341" s="11"/>
    </row>
    <row r="342" spans="11:11" s="10" customFormat="1" x14ac:dyDescent="0.25">
      <c r="K342" s="11"/>
    </row>
    <row r="343" spans="11:11" s="10" customFormat="1" x14ac:dyDescent="0.25">
      <c r="K343" s="11"/>
    </row>
    <row r="344" spans="11:11" s="10" customFormat="1" x14ac:dyDescent="0.25">
      <c r="K344" s="11"/>
    </row>
    <row r="345" spans="11:11" s="10" customFormat="1" x14ac:dyDescent="0.25">
      <c r="K345" s="11"/>
    </row>
    <row r="346" spans="11:11" s="10" customFormat="1" x14ac:dyDescent="0.25">
      <c r="K346" s="11"/>
    </row>
    <row r="347" spans="11:11" s="10" customFormat="1" x14ac:dyDescent="0.25">
      <c r="K347" s="11"/>
    </row>
    <row r="348" spans="11:11" s="10" customFormat="1" x14ac:dyDescent="0.25">
      <c r="K348" s="11"/>
    </row>
    <row r="349" spans="11:11" s="10" customFormat="1" x14ac:dyDescent="0.25">
      <c r="K349" s="11"/>
    </row>
    <row r="350" spans="11:11" s="10" customFormat="1" x14ac:dyDescent="0.25">
      <c r="K350" s="11"/>
    </row>
    <row r="351" spans="11:11" s="10" customFormat="1" x14ac:dyDescent="0.25">
      <c r="K351" s="11"/>
    </row>
    <row r="352" spans="11:11" s="10" customFormat="1" x14ac:dyDescent="0.25">
      <c r="K352" s="11"/>
    </row>
    <row r="353" spans="11:11" s="10" customFormat="1" x14ac:dyDescent="0.25">
      <c r="K353" s="11"/>
    </row>
    <row r="354" spans="11:11" s="10" customFormat="1" x14ac:dyDescent="0.25">
      <c r="K354" s="11"/>
    </row>
    <row r="355" spans="11:11" s="10" customFormat="1" x14ac:dyDescent="0.25">
      <c r="K355" s="11"/>
    </row>
    <row r="356" spans="11:11" s="10" customFormat="1" x14ac:dyDescent="0.25">
      <c r="K356" s="11"/>
    </row>
    <row r="357" spans="11:11" s="10" customFormat="1" x14ac:dyDescent="0.25">
      <c r="K357" s="11"/>
    </row>
    <row r="358" spans="11:11" s="10" customFormat="1" x14ac:dyDescent="0.25">
      <c r="K358" s="11"/>
    </row>
    <row r="359" spans="11:11" s="10" customFormat="1" x14ac:dyDescent="0.25">
      <c r="K359" s="11"/>
    </row>
    <row r="360" spans="11:11" s="10" customFormat="1" x14ac:dyDescent="0.25">
      <c r="K360" s="11"/>
    </row>
    <row r="361" spans="11:11" s="10" customFormat="1" x14ac:dyDescent="0.25">
      <c r="K361" s="11"/>
    </row>
    <row r="362" spans="11:11" s="10" customFormat="1" x14ac:dyDescent="0.25">
      <c r="K362" s="11"/>
    </row>
    <row r="363" spans="11:11" s="10" customFormat="1" x14ac:dyDescent="0.25">
      <c r="K363" s="11"/>
    </row>
    <row r="364" spans="11:11" s="10" customFormat="1" x14ac:dyDescent="0.25">
      <c r="K364" s="11"/>
    </row>
    <row r="365" spans="11:11" s="10" customFormat="1" x14ac:dyDescent="0.25">
      <c r="K365" s="11"/>
    </row>
    <row r="366" spans="11:11" s="10" customFormat="1" x14ac:dyDescent="0.25">
      <c r="K366" s="11"/>
    </row>
    <row r="367" spans="11:11" s="10" customFormat="1" x14ac:dyDescent="0.25">
      <c r="K367" s="11"/>
    </row>
    <row r="368" spans="11:11" s="10" customFormat="1" x14ac:dyDescent="0.25">
      <c r="K368" s="11"/>
    </row>
    <row r="369" spans="11:11" s="10" customFormat="1" x14ac:dyDescent="0.25">
      <c r="K369" s="11"/>
    </row>
    <row r="370" spans="11:11" s="10" customFormat="1" x14ac:dyDescent="0.25">
      <c r="K370" s="11"/>
    </row>
    <row r="371" spans="11:11" s="10" customFormat="1" x14ac:dyDescent="0.25">
      <c r="K371" s="11"/>
    </row>
    <row r="372" spans="11:11" s="10" customFormat="1" x14ac:dyDescent="0.25">
      <c r="K372" s="11"/>
    </row>
    <row r="373" spans="11:11" s="10" customFormat="1" x14ac:dyDescent="0.25">
      <c r="K373" s="11"/>
    </row>
    <row r="374" spans="11:11" s="10" customFormat="1" x14ac:dyDescent="0.25">
      <c r="K374" s="11"/>
    </row>
    <row r="375" spans="11:11" s="10" customFormat="1" x14ac:dyDescent="0.25">
      <c r="K375" s="11"/>
    </row>
    <row r="376" spans="11:11" s="10" customFormat="1" x14ac:dyDescent="0.25">
      <c r="K376" s="11"/>
    </row>
    <row r="377" spans="11:11" s="10" customFormat="1" x14ac:dyDescent="0.25">
      <c r="K377" s="11"/>
    </row>
    <row r="378" spans="11:11" s="10" customFormat="1" x14ac:dyDescent="0.25">
      <c r="K378" s="11"/>
    </row>
    <row r="379" spans="11:11" s="10" customFormat="1" x14ac:dyDescent="0.25">
      <c r="K379" s="11"/>
    </row>
    <row r="380" spans="11:11" s="10" customFormat="1" x14ac:dyDescent="0.25">
      <c r="K380" s="11"/>
    </row>
    <row r="381" spans="11:11" s="10" customFormat="1" x14ac:dyDescent="0.25">
      <c r="K381" s="11"/>
    </row>
    <row r="382" spans="11:11" s="10" customFormat="1" x14ac:dyDescent="0.25">
      <c r="K382" s="11"/>
    </row>
    <row r="383" spans="11:11" s="10" customFormat="1" x14ac:dyDescent="0.25">
      <c r="K383" s="11"/>
    </row>
    <row r="384" spans="11:11" s="10" customFormat="1" x14ac:dyDescent="0.25">
      <c r="K384" s="11"/>
    </row>
    <row r="385" spans="11:11" s="10" customFormat="1" x14ac:dyDescent="0.25">
      <c r="K385" s="11"/>
    </row>
    <row r="386" spans="11:11" s="10" customFormat="1" x14ac:dyDescent="0.25">
      <c r="K386" s="11"/>
    </row>
    <row r="387" spans="11:11" s="10" customFormat="1" x14ac:dyDescent="0.25">
      <c r="K387" s="11"/>
    </row>
    <row r="388" spans="11:11" s="10" customFormat="1" x14ac:dyDescent="0.25">
      <c r="K388" s="11"/>
    </row>
    <row r="389" spans="11:11" s="10" customFormat="1" x14ac:dyDescent="0.25">
      <c r="K389" s="11"/>
    </row>
    <row r="390" spans="11:11" s="10" customFormat="1" x14ac:dyDescent="0.25">
      <c r="K390" s="11"/>
    </row>
    <row r="391" spans="11:11" s="10" customFormat="1" x14ac:dyDescent="0.25">
      <c r="K391" s="11"/>
    </row>
    <row r="392" spans="11:11" s="10" customFormat="1" x14ac:dyDescent="0.25">
      <c r="K392" s="11"/>
    </row>
    <row r="393" spans="11:11" s="10" customFormat="1" x14ac:dyDescent="0.25">
      <c r="K393" s="11"/>
    </row>
    <row r="394" spans="11:11" s="10" customFormat="1" x14ac:dyDescent="0.25">
      <c r="K394" s="11"/>
    </row>
    <row r="395" spans="11:11" s="10" customFormat="1" x14ac:dyDescent="0.25">
      <c r="K395" s="11"/>
    </row>
    <row r="396" spans="11:11" s="10" customFormat="1" x14ac:dyDescent="0.25">
      <c r="K396" s="11"/>
    </row>
    <row r="397" spans="11:11" s="10" customFormat="1" x14ac:dyDescent="0.25">
      <c r="K397" s="11"/>
    </row>
    <row r="398" spans="11:11" s="10" customFormat="1" x14ac:dyDescent="0.25">
      <c r="K398" s="11"/>
    </row>
    <row r="399" spans="11:11" s="10" customFormat="1" x14ac:dyDescent="0.25">
      <c r="K399" s="11"/>
    </row>
    <row r="400" spans="11:11" s="10" customFormat="1" x14ac:dyDescent="0.25">
      <c r="K400" s="11"/>
    </row>
    <row r="401" spans="11:11" s="10" customFormat="1" x14ac:dyDescent="0.25">
      <c r="K401" s="11"/>
    </row>
    <row r="402" spans="11:11" s="10" customFormat="1" x14ac:dyDescent="0.25">
      <c r="K402" s="11"/>
    </row>
    <row r="403" spans="11:11" s="10" customFormat="1" x14ac:dyDescent="0.25">
      <c r="K403" s="11"/>
    </row>
    <row r="404" spans="11:11" s="10" customFormat="1" x14ac:dyDescent="0.25">
      <c r="K404" s="11"/>
    </row>
    <row r="405" spans="11:11" s="10" customFormat="1" x14ac:dyDescent="0.25">
      <c r="K405" s="11"/>
    </row>
    <row r="406" spans="11:11" s="10" customFormat="1" x14ac:dyDescent="0.25">
      <c r="K406" s="11"/>
    </row>
    <row r="407" spans="11:11" s="10" customFormat="1" x14ac:dyDescent="0.25">
      <c r="K407" s="11"/>
    </row>
    <row r="408" spans="11:11" s="10" customFormat="1" x14ac:dyDescent="0.25">
      <c r="K408" s="11"/>
    </row>
    <row r="409" spans="11:11" s="10" customFormat="1" x14ac:dyDescent="0.25">
      <c r="K409" s="11"/>
    </row>
    <row r="410" spans="11:11" s="10" customFormat="1" x14ac:dyDescent="0.25">
      <c r="K410" s="11"/>
    </row>
    <row r="411" spans="11:11" s="10" customFormat="1" x14ac:dyDescent="0.25">
      <c r="K411" s="11"/>
    </row>
    <row r="412" spans="11:11" s="10" customFormat="1" x14ac:dyDescent="0.25">
      <c r="K412" s="11"/>
    </row>
    <row r="413" spans="11:11" s="10" customFormat="1" x14ac:dyDescent="0.25">
      <c r="K413" s="11"/>
    </row>
    <row r="414" spans="11:11" s="10" customFormat="1" x14ac:dyDescent="0.25">
      <c r="K414" s="11"/>
    </row>
    <row r="415" spans="11:11" s="10" customFormat="1" x14ac:dyDescent="0.25">
      <c r="K415" s="11"/>
    </row>
    <row r="416" spans="11:11" s="10" customFormat="1" x14ac:dyDescent="0.25">
      <c r="K416" s="11"/>
    </row>
    <row r="417" spans="11:11" s="10" customFormat="1" x14ac:dyDescent="0.25">
      <c r="K417" s="11"/>
    </row>
    <row r="418" spans="11:11" s="10" customFormat="1" x14ac:dyDescent="0.25">
      <c r="K418" s="11"/>
    </row>
    <row r="419" spans="11:11" s="10" customFormat="1" x14ac:dyDescent="0.25">
      <c r="K419" s="11"/>
    </row>
    <row r="420" spans="11:11" s="10" customFormat="1" x14ac:dyDescent="0.25">
      <c r="K420" s="11"/>
    </row>
    <row r="421" spans="11:11" s="10" customFormat="1" x14ac:dyDescent="0.25">
      <c r="K421" s="11"/>
    </row>
    <row r="422" spans="11:11" s="10" customFormat="1" x14ac:dyDescent="0.25">
      <c r="K422" s="11"/>
    </row>
    <row r="423" spans="11:11" s="10" customFormat="1" x14ac:dyDescent="0.25">
      <c r="K423" s="11"/>
    </row>
    <row r="424" spans="11:11" s="10" customFormat="1" x14ac:dyDescent="0.25">
      <c r="K424" s="11"/>
    </row>
    <row r="425" spans="11:11" s="10" customFormat="1" x14ac:dyDescent="0.25">
      <c r="K425" s="11"/>
    </row>
    <row r="426" spans="11:11" s="10" customFormat="1" x14ac:dyDescent="0.25">
      <c r="K426" s="11"/>
    </row>
    <row r="427" spans="11:11" s="10" customFormat="1" x14ac:dyDescent="0.25">
      <c r="K427" s="11"/>
    </row>
    <row r="428" spans="11:11" s="10" customFormat="1" x14ac:dyDescent="0.25">
      <c r="K428" s="11"/>
    </row>
    <row r="429" spans="11:11" s="10" customFormat="1" x14ac:dyDescent="0.25">
      <c r="K429" s="11"/>
    </row>
    <row r="430" spans="11:11" s="10" customFormat="1" x14ac:dyDescent="0.25">
      <c r="K430" s="11"/>
    </row>
    <row r="431" spans="11:11" s="10" customFormat="1" x14ac:dyDescent="0.25">
      <c r="K431" s="11"/>
    </row>
    <row r="432" spans="11:11" s="10" customFormat="1" x14ac:dyDescent="0.25">
      <c r="K432" s="11"/>
    </row>
    <row r="433" spans="11:11" s="10" customFormat="1" x14ac:dyDescent="0.25">
      <c r="K433" s="11"/>
    </row>
    <row r="434" spans="11:11" s="10" customFormat="1" x14ac:dyDescent="0.25">
      <c r="K434" s="11"/>
    </row>
    <row r="435" spans="11:11" s="10" customFormat="1" x14ac:dyDescent="0.25">
      <c r="K435" s="11"/>
    </row>
    <row r="436" spans="11:11" s="10" customFormat="1" x14ac:dyDescent="0.25">
      <c r="K436" s="11"/>
    </row>
    <row r="437" spans="11:11" s="10" customFormat="1" x14ac:dyDescent="0.25">
      <c r="K437" s="11"/>
    </row>
    <row r="438" spans="11:11" s="10" customFormat="1" x14ac:dyDescent="0.25">
      <c r="K438" s="11"/>
    </row>
    <row r="439" spans="11:11" s="10" customFormat="1" x14ac:dyDescent="0.25">
      <c r="K439" s="11"/>
    </row>
    <row r="440" spans="11:11" s="10" customFormat="1" x14ac:dyDescent="0.25">
      <c r="K440" s="11"/>
    </row>
    <row r="441" spans="11:11" s="10" customFormat="1" x14ac:dyDescent="0.25">
      <c r="K441" s="11"/>
    </row>
    <row r="442" spans="11:11" s="10" customFormat="1" x14ac:dyDescent="0.25">
      <c r="K442" s="11"/>
    </row>
    <row r="443" spans="11:11" s="10" customFormat="1" x14ac:dyDescent="0.25">
      <c r="K443" s="11"/>
    </row>
    <row r="444" spans="11:11" s="10" customFormat="1" x14ac:dyDescent="0.25">
      <c r="K444" s="11"/>
    </row>
    <row r="445" spans="11:11" s="10" customFormat="1" x14ac:dyDescent="0.25">
      <c r="K445" s="11"/>
    </row>
    <row r="446" spans="11:11" s="10" customFormat="1" x14ac:dyDescent="0.25">
      <c r="K446" s="11"/>
    </row>
    <row r="447" spans="11:11" s="10" customFormat="1" x14ac:dyDescent="0.25">
      <c r="K447" s="11"/>
    </row>
    <row r="448" spans="11:11" s="10" customFormat="1" x14ac:dyDescent="0.25">
      <c r="K448" s="11"/>
    </row>
    <row r="449" spans="11:11" s="10" customFormat="1" x14ac:dyDescent="0.25">
      <c r="K449" s="11"/>
    </row>
    <row r="450" spans="11:11" s="10" customFormat="1" x14ac:dyDescent="0.25">
      <c r="K450" s="11"/>
    </row>
    <row r="451" spans="11:11" s="10" customFormat="1" x14ac:dyDescent="0.25">
      <c r="K451" s="11"/>
    </row>
    <row r="452" spans="11:11" s="10" customFormat="1" x14ac:dyDescent="0.25">
      <c r="K452" s="11"/>
    </row>
    <row r="453" spans="11:11" s="10" customFormat="1" x14ac:dyDescent="0.25">
      <c r="K453" s="11"/>
    </row>
    <row r="454" spans="11:11" s="10" customFormat="1" x14ac:dyDescent="0.25">
      <c r="K454" s="11"/>
    </row>
    <row r="455" spans="11:11" s="10" customFormat="1" x14ac:dyDescent="0.25">
      <c r="K455" s="11"/>
    </row>
    <row r="456" spans="11:11" s="10" customFormat="1" x14ac:dyDescent="0.25">
      <c r="K456" s="11"/>
    </row>
    <row r="457" spans="11:11" s="10" customFormat="1" x14ac:dyDescent="0.25">
      <c r="K457" s="11"/>
    </row>
    <row r="458" spans="11:11" s="10" customFormat="1" x14ac:dyDescent="0.25">
      <c r="K458" s="11"/>
    </row>
    <row r="459" spans="11:11" s="10" customFormat="1" x14ac:dyDescent="0.25">
      <c r="K459" s="11"/>
    </row>
    <row r="460" spans="11:11" s="10" customFormat="1" x14ac:dyDescent="0.25">
      <c r="K460" s="11"/>
    </row>
    <row r="461" spans="11:11" s="10" customFormat="1" x14ac:dyDescent="0.25">
      <c r="K461" s="11"/>
    </row>
    <row r="462" spans="11:11" s="10" customFormat="1" x14ac:dyDescent="0.25">
      <c r="K462" s="11"/>
    </row>
    <row r="463" spans="11:11" s="10" customFormat="1" x14ac:dyDescent="0.25">
      <c r="K463" s="11"/>
    </row>
    <row r="464" spans="11:11" s="10" customFormat="1" x14ac:dyDescent="0.25">
      <c r="K464" s="11"/>
    </row>
    <row r="465" spans="11:11" s="10" customFormat="1" x14ac:dyDescent="0.25">
      <c r="K465" s="11"/>
    </row>
    <row r="466" spans="11:11" s="10" customFormat="1" x14ac:dyDescent="0.25">
      <c r="K466" s="11"/>
    </row>
    <row r="467" spans="11:11" s="10" customFormat="1" x14ac:dyDescent="0.25">
      <c r="K467" s="11"/>
    </row>
    <row r="468" spans="11:11" s="10" customFormat="1" x14ac:dyDescent="0.25">
      <c r="K468" s="11"/>
    </row>
    <row r="469" spans="11:11" s="10" customFormat="1" x14ac:dyDescent="0.25">
      <c r="K469" s="11"/>
    </row>
    <row r="470" spans="11:11" s="10" customFormat="1" x14ac:dyDescent="0.25">
      <c r="K470" s="11"/>
    </row>
    <row r="471" spans="11:11" s="10" customFormat="1" x14ac:dyDescent="0.25">
      <c r="K471" s="11"/>
    </row>
    <row r="472" spans="11:11" s="10" customFormat="1" x14ac:dyDescent="0.25">
      <c r="K472" s="11"/>
    </row>
    <row r="473" spans="11:11" s="10" customFormat="1" x14ac:dyDescent="0.25">
      <c r="K473" s="11"/>
    </row>
    <row r="474" spans="11:11" s="10" customFormat="1" x14ac:dyDescent="0.25">
      <c r="K474" s="11"/>
    </row>
    <row r="475" spans="11:11" s="10" customFormat="1" x14ac:dyDescent="0.25">
      <c r="K475" s="11"/>
    </row>
    <row r="476" spans="11:11" s="10" customFormat="1" x14ac:dyDescent="0.25">
      <c r="K476" s="11"/>
    </row>
    <row r="477" spans="11:11" s="10" customFormat="1" x14ac:dyDescent="0.25">
      <c r="K477" s="11"/>
    </row>
    <row r="478" spans="11:11" s="10" customFormat="1" x14ac:dyDescent="0.25">
      <c r="K478" s="11"/>
    </row>
    <row r="479" spans="11:11" s="10" customFormat="1" x14ac:dyDescent="0.25">
      <c r="K479" s="11"/>
    </row>
    <row r="480" spans="11:11" s="10" customFormat="1" x14ac:dyDescent="0.25">
      <c r="K480" s="11"/>
    </row>
    <row r="481" spans="11:11" s="10" customFormat="1" x14ac:dyDescent="0.25">
      <c r="K481" s="11"/>
    </row>
    <row r="482" spans="11:11" s="10" customFormat="1" x14ac:dyDescent="0.25">
      <c r="K482" s="11"/>
    </row>
    <row r="483" spans="11:11" s="10" customFormat="1" x14ac:dyDescent="0.25">
      <c r="K483" s="11"/>
    </row>
    <row r="484" spans="11:11" s="10" customFormat="1" x14ac:dyDescent="0.25">
      <c r="K484" s="11"/>
    </row>
    <row r="485" spans="11:11" s="10" customFormat="1" x14ac:dyDescent="0.25">
      <c r="K485" s="11"/>
    </row>
    <row r="486" spans="11:11" s="10" customFormat="1" x14ac:dyDescent="0.25">
      <c r="K486" s="11"/>
    </row>
    <row r="487" spans="11:11" s="10" customFormat="1" x14ac:dyDescent="0.25">
      <c r="K487" s="11"/>
    </row>
    <row r="488" spans="11:11" s="10" customFormat="1" x14ac:dyDescent="0.25">
      <c r="K488" s="11"/>
    </row>
    <row r="489" spans="11:11" s="10" customFormat="1" x14ac:dyDescent="0.25">
      <c r="K489" s="11"/>
    </row>
    <row r="490" spans="11:11" s="10" customFormat="1" x14ac:dyDescent="0.25">
      <c r="K490" s="11"/>
    </row>
    <row r="491" spans="11:11" s="10" customFormat="1" x14ac:dyDescent="0.25">
      <c r="K491" s="11"/>
    </row>
    <row r="492" spans="11:11" s="10" customFormat="1" x14ac:dyDescent="0.25">
      <c r="K492" s="11"/>
    </row>
    <row r="493" spans="11:11" s="10" customFormat="1" x14ac:dyDescent="0.25">
      <c r="K493" s="11"/>
    </row>
    <row r="494" spans="11:11" s="10" customFormat="1" x14ac:dyDescent="0.25">
      <c r="K494" s="11"/>
    </row>
    <row r="495" spans="11:11" s="10" customFormat="1" x14ac:dyDescent="0.25">
      <c r="K495" s="11"/>
    </row>
    <row r="496" spans="11:11" s="10" customFormat="1" x14ac:dyDescent="0.25">
      <c r="K496" s="11"/>
    </row>
    <row r="497" spans="11:11" s="10" customFormat="1" x14ac:dyDescent="0.25">
      <c r="K497" s="11"/>
    </row>
    <row r="498" spans="11:11" s="10" customFormat="1" x14ac:dyDescent="0.25">
      <c r="K498" s="11"/>
    </row>
    <row r="499" spans="11:11" s="10" customFormat="1" x14ac:dyDescent="0.25">
      <c r="K499" s="11"/>
    </row>
    <row r="500" spans="11:11" s="10" customFormat="1" x14ac:dyDescent="0.25">
      <c r="K500" s="11"/>
    </row>
    <row r="501" spans="11:11" s="10" customFormat="1" x14ac:dyDescent="0.25">
      <c r="K501" s="11"/>
    </row>
    <row r="502" spans="11:11" s="10" customFormat="1" x14ac:dyDescent="0.25">
      <c r="K502" s="11"/>
    </row>
    <row r="503" spans="11:11" s="10" customFormat="1" x14ac:dyDescent="0.25">
      <c r="K503" s="11"/>
    </row>
    <row r="504" spans="11:11" s="10" customFormat="1" x14ac:dyDescent="0.25">
      <c r="K504" s="11"/>
    </row>
    <row r="505" spans="11:11" s="10" customFormat="1" x14ac:dyDescent="0.25">
      <c r="K505" s="11"/>
    </row>
    <row r="506" spans="11:11" s="10" customFormat="1" x14ac:dyDescent="0.25">
      <c r="K506" s="11"/>
    </row>
    <row r="507" spans="11:11" s="10" customFormat="1" x14ac:dyDescent="0.25">
      <c r="K507" s="11"/>
    </row>
    <row r="508" spans="11:11" s="10" customFormat="1" x14ac:dyDescent="0.25">
      <c r="K508" s="11"/>
    </row>
    <row r="509" spans="11:11" s="10" customFormat="1" x14ac:dyDescent="0.25">
      <c r="K509" s="11"/>
    </row>
    <row r="510" spans="11:11" s="10" customFormat="1" x14ac:dyDescent="0.25">
      <c r="K510" s="11"/>
    </row>
    <row r="511" spans="11:11" s="10" customFormat="1" x14ac:dyDescent="0.25">
      <c r="K511" s="11"/>
    </row>
    <row r="512" spans="11:11" s="10" customFormat="1" x14ac:dyDescent="0.25">
      <c r="K512" s="11"/>
    </row>
    <row r="513" spans="11:11" s="10" customFormat="1" x14ac:dyDescent="0.25">
      <c r="K513" s="11"/>
    </row>
    <row r="514" spans="11:11" s="10" customFormat="1" x14ac:dyDescent="0.25">
      <c r="K514" s="11"/>
    </row>
    <row r="515" spans="11:11" s="10" customFormat="1" x14ac:dyDescent="0.25">
      <c r="K515" s="11"/>
    </row>
    <row r="516" spans="11:11" s="10" customFormat="1" x14ac:dyDescent="0.25">
      <c r="K516" s="11"/>
    </row>
    <row r="517" spans="11:11" s="10" customFormat="1" x14ac:dyDescent="0.25">
      <c r="K517" s="11"/>
    </row>
    <row r="518" spans="11:11" s="10" customFormat="1" x14ac:dyDescent="0.25">
      <c r="K518" s="11"/>
    </row>
    <row r="519" spans="11:11" s="10" customFormat="1" x14ac:dyDescent="0.25">
      <c r="K519" s="11"/>
    </row>
    <row r="520" spans="11:11" s="10" customFormat="1" x14ac:dyDescent="0.25">
      <c r="K520" s="11"/>
    </row>
    <row r="521" spans="11:11" s="10" customFormat="1" x14ac:dyDescent="0.25">
      <c r="K521" s="11"/>
    </row>
    <row r="522" spans="11:11" s="10" customFormat="1" x14ac:dyDescent="0.25">
      <c r="K522" s="11"/>
    </row>
    <row r="523" spans="11:11" s="10" customFormat="1" x14ac:dyDescent="0.25">
      <c r="K523" s="11"/>
    </row>
    <row r="524" spans="11:11" s="10" customFormat="1" x14ac:dyDescent="0.25">
      <c r="K524" s="11"/>
    </row>
    <row r="525" spans="11:11" s="10" customFormat="1" x14ac:dyDescent="0.25">
      <c r="K525" s="11"/>
    </row>
    <row r="526" spans="11:11" s="10" customFormat="1" x14ac:dyDescent="0.25">
      <c r="K526" s="11"/>
    </row>
    <row r="527" spans="11:11" s="10" customFormat="1" x14ac:dyDescent="0.25">
      <c r="K527" s="11"/>
    </row>
    <row r="528" spans="11:11" s="10" customFormat="1" x14ac:dyDescent="0.25">
      <c r="K528" s="11"/>
    </row>
    <row r="529" spans="11:11" s="10" customFormat="1" x14ac:dyDescent="0.25">
      <c r="K529" s="11"/>
    </row>
    <row r="530" spans="11:11" s="10" customFormat="1" x14ac:dyDescent="0.25">
      <c r="K530" s="11"/>
    </row>
    <row r="531" spans="11:11" s="10" customFormat="1" x14ac:dyDescent="0.25">
      <c r="K531" s="11"/>
    </row>
    <row r="532" spans="11:11" s="10" customFormat="1" x14ac:dyDescent="0.25">
      <c r="K532" s="11"/>
    </row>
    <row r="533" spans="11:11" s="10" customFormat="1" x14ac:dyDescent="0.25">
      <c r="K533" s="11"/>
    </row>
    <row r="534" spans="11:11" s="10" customFormat="1" x14ac:dyDescent="0.25">
      <c r="K534" s="11"/>
    </row>
    <row r="535" spans="11:11" s="10" customFormat="1" x14ac:dyDescent="0.25">
      <c r="K535" s="11"/>
    </row>
    <row r="536" spans="11:11" s="10" customFormat="1" x14ac:dyDescent="0.25">
      <c r="K536" s="11"/>
    </row>
    <row r="537" spans="11:11" s="10" customFormat="1" x14ac:dyDescent="0.25">
      <c r="K537" s="11"/>
    </row>
    <row r="538" spans="11:11" s="10" customFormat="1" x14ac:dyDescent="0.25">
      <c r="K538" s="11"/>
    </row>
    <row r="539" spans="11:11" s="10" customFormat="1" x14ac:dyDescent="0.25">
      <c r="K539" s="11"/>
    </row>
    <row r="540" spans="11:11" s="10" customFormat="1" x14ac:dyDescent="0.25">
      <c r="K540" s="11"/>
    </row>
    <row r="541" spans="11:11" s="10" customFormat="1" x14ac:dyDescent="0.25">
      <c r="K541" s="11"/>
    </row>
    <row r="542" spans="11:11" s="10" customFormat="1" x14ac:dyDescent="0.25">
      <c r="K542" s="11"/>
    </row>
    <row r="543" spans="11:11" s="10" customFormat="1" x14ac:dyDescent="0.25">
      <c r="K543" s="11"/>
    </row>
    <row r="544" spans="11:11" s="10" customFormat="1" x14ac:dyDescent="0.25">
      <c r="K544" s="11"/>
    </row>
    <row r="545" spans="11:11" s="10" customFormat="1" x14ac:dyDescent="0.25">
      <c r="K545" s="11"/>
    </row>
    <row r="546" spans="11:11" s="10" customFormat="1" x14ac:dyDescent="0.25">
      <c r="K546" s="11"/>
    </row>
    <row r="547" spans="11:11" s="10" customFormat="1" x14ac:dyDescent="0.25">
      <c r="K547" s="11"/>
    </row>
    <row r="548" spans="11:11" s="10" customFormat="1" x14ac:dyDescent="0.25">
      <c r="K548" s="11"/>
    </row>
    <row r="549" spans="11:11" s="10" customFormat="1" x14ac:dyDescent="0.25">
      <c r="K549" s="11"/>
    </row>
    <row r="550" spans="11:11" s="10" customFormat="1" x14ac:dyDescent="0.25">
      <c r="K550" s="11"/>
    </row>
    <row r="551" spans="11:11" s="10" customFormat="1" x14ac:dyDescent="0.25">
      <c r="K551" s="11"/>
    </row>
    <row r="552" spans="11:11" s="10" customFormat="1" x14ac:dyDescent="0.25">
      <c r="K552" s="11"/>
    </row>
    <row r="553" spans="11:11" s="10" customFormat="1" x14ac:dyDescent="0.25">
      <c r="K553" s="11"/>
    </row>
    <row r="554" spans="11:11" s="10" customFormat="1" x14ac:dyDescent="0.25">
      <c r="K554" s="11"/>
    </row>
    <row r="555" spans="11:11" s="10" customFormat="1" x14ac:dyDescent="0.25">
      <c r="K555" s="11"/>
    </row>
    <row r="556" spans="11:11" s="10" customFormat="1" x14ac:dyDescent="0.25">
      <c r="K556" s="11"/>
    </row>
    <row r="557" spans="11:11" s="10" customFormat="1" x14ac:dyDescent="0.25">
      <c r="K557" s="11"/>
    </row>
    <row r="558" spans="11:11" s="10" customFormat="1" x14ac:dyDescent="0.25">
      <c r="K558" s="11"/>
    </row>
    <row r="559" spans="11:11" s="10" customFormat="1" x14ac:dyDescent="0.25">
      <c r="K559" s="11"/>
    </row>
    <row r="560" spans="11:11" s="10" customFormat="1" x14ac:dyDescent="0.25">
      <c r="K560" s="11"/>
    </row>
    <row r="561" spans="11:11" s="10" customFormat="1" x14ac:dyDescent="0.25">
      <c r="K561" s="11"/>
    </row>
    <row r="562" spans="11:11" s="10" customFormat="1" x14ac:dyDescent="0.25">
      <c r="K562" s="11"/>
    </row>
    <row r="563" spans="11:11" s="10" customFormat="1" x14ac:dyDescent="0.25">
      <c r="K563" s="11"/>
    </row>
    <row r="564" spans="11:11" s="10" customFormat="1" x14ac:dyDescent="0.25">
      <c r="K564" s="11"/>
    </row>
    <row r="565" spans="11:11" s="10" customFormat="1" x14ac:dyDescent="0.25">
      <c r="K565" s="11"/>
    </row>
    <row r="566" spans="11:11" s="10" customFormat="1" x14ac:dyDescent="0.25">
      <c r="K566" s="11"/>
    </row>
    <row r="567" spans="11:11" s="10" customFormat="1" x14ac:dyDescent="0.25">
      <c r="K567" s="11"/>
    </row>
    <row r="568" spans="11:11" s="10" customFormat="1" x14ac:dyDescent="0.25">
      <c r="K568" s="11"/>
    </row>
    <row r="569" spans="11:11" s="10" customFormat="1" x14ac:dyDescent="0.25">
      <c r="K569" s="11"/>
    </row>
    <row r="570" spans="11:11" s="10" customFormat="1" x14ac:dyDescent="0.25">
      <c r="K570" s="11"/>
    </row>
    <row r="571" spans="11:11" s="10" customFormat="1" x14ac:dyDescent="0.25">
      <c r="K571" s="11"/>
    </row>
    <row r="572" spans="11:11" s="10" customFormat="1" x14ac:dyDescent="0.25">
      <c r="K572" s="11"/>
    </row>
    <row r="573" spans="11:11" s="10" customFormat="1" x14ac:dyDescent="0.25">
      <c r="K573" s="11"/>
    </row>
    <row r="574" spans="11:11" s="10" customFormat="1" x14ac:dyDescent="0.25">
      <c r="K574" s="11"/>
    </row>
    <row r="575" spans="11:11" s="10" customFormat="1" x14ac:dyDescent="0.25">
      <c r="K575" s="11"/>
    </row>
    <row r="576" spans="11:11" s="10" customFormat="1" x14ac:dyDescent="0.25">
      <c r="K576" s="11"/>
    </row>
    <row r="577" spans="11:11" s="10" customFormat="1" x14ac:dyDescent="0.25">
      <c r="K577" s="11"/>
    </row>
    <row r="578" spans="11:11" s="10" customFormat="1" x14ac:dyDescent="0.25">
      <c r="K578" s="11"/>
    </row>
    <row r="579" spans="11:11" s="10" customFormat="1" x14ac:dyDescent="0.25">
      <c r="K579" s="11"/>
    </row>
    <row r="580" spans="11:11" s="10" customFormat="1" x14ac:dyDescent="0.25">
      <c r="K580" s="11"/>
    </row>
    <row r="581" spans="11:11" s="10" customFormat="1" x14ac:dyDescent="0.25">
      <c r="K581" s="11"/>
    </row>
    <row r="582" spans="11:11" s="10" customFormat="1" x14ac:dyDescent="0.25">
      <c r="K582" s="11"/>
    </row>
    <row r="583" spans="11:11" s="10" customFormat="1" x14ac:dyDescent="0.25">
      <c r="K583" s="11"/>
    </row>
    <row r="584" spans="11:11" s="10" customFormat="1" x14ac:dyDescent="0.25">
      <c r="K584" s="11"/>
    </row>
    <row r="585" spans="11:11" s="10" customFormat="1" x14ac:dyDescent="0.25">
      <c r="K585" s="11"/>
    </row>
    <row r="586" spans="11:11" s="10" customFormat="1" x14ac:dyDescent="0.25">
      <c r="K586" s="11"/>
    </row>
    <row r="587" spans="11:11" s="10" customFormat="1" x14ac:dyDescent="0.25">
      <c r="K587" s="11"/>
    </row>
    <row r="588" spans="11:11" s="10" customFormat="1" x14ac:dyDescent="0.25">
      <c r="K588" s="11"/>
    </row>
    <row r="589" spans="11:11" s="10" customFormat="1" x14ac:dyDescent="0.25">
      <c r="K589" s="11"/>
    </row>
    <row r="590" spans="11:11" s="10" customFormat="1" x14ac:dyDescent="0.25">
      <c r="K590" s="11"/>
    </row>
    <row r="591" spans="11:11" s="10" customFormat="1" x14ac:dyDescent="0.25">
      <c r="K591" s="11"/>
    </row>
    <row r="592" spans="11:11" s="10" customFormat="1" x14ac:dyDescent="0.25">
      <c r="K592" s="11"/>
    </row>
    <row r="593" spans="11:11" s="10" customFormat="1" x14ac:dyDescent="0.25">
      <c r="K593" s="11"/>
    </row>
    <row r="594" spans="11:11" s="10" customFormat="1" x14ac:dyDescent="0.25">
      <c r="K594" s="11"/>
    </row>
    <row r="595" spans="11:11" s="10" customFormat="1" x14ac:dyDescent="0.25">
      <c r="K595" s="11"/>
    </row>
    <row r="596" spans="11:11" s="10" customFormat="1" x14ac:dyDescent="0.25">
      <c r="K596" s="11"/>
    </row>
    <row r="597" spans="11:11" s="10" customFormat="1" x14ac:dyDescent="0.25">
      <c r="K597" s="11"/>
    </row>
    <row r="598" spans="11:11" s="10" customFormat="1" x14ac:dyDescent="0.25">
      <c r="K598" s="11"/>
    </row>
    <row r="599" spans="11:11" s="10" customFormat="1" x14ac:dyDescent="0.25">
      <c r="K599" s="11"/>
    </row>
    <row r="600" spans="11:11" s="10" customFormat="1" x14ac:dyDescent="0.25">
      <c r="K600" s="11"/>
    </row>
    <row r="601" spans="11:11" s="10" customFormat="1" x14ac:dyDescent="0.25">
      <c r="K601" s="11"/>
    </row>
    <row r="602" spans="11:11" s="10" customFormat="1" x14ac:dyDescent="0.25">
      <c r="K602" s="11"/>
    </row>
    <row r="603" spans="11:11" s="10" customFormat="1" x14ac:dyDescent="0.25">
      <c r="K603" s="11"/>
    </row>
    <row r="604" spans="11:11" s="10" customFormat="1" x14ac:dyDescent="0.25">
      <c r="K604" s="11"/>
    </row>
    <row r="605" spans="11:11" s="10" customFormat="1" x14ac:dyDescent="0.25">
      <c r="K605" s="11"/>
    </row>
    <row r="606" spans="11:11" s="10" customFormat="1" x14ac:dyDescent="0.25">
      <c r="K606" s="11"/>
    </row>
    <row r="607" spans="11:11" s="10" customFormat="1" x14ac:dyDescent="0.25">
      <c r="K607" s="11"/>
    </row>
    <row r="608" spans="11:11" s="10" customFormat="1" x14ac:dyDescent="0.25">
      <c r="K608" s="11"/>
    </row>
    <row r="609" spans="11:11" s="10" customFormat="1" x14ac:dyDescent="0.25">
      <c r="K609" s="11"/>
    </row>
    <row r="610" spans="11:11" s="10" customFormat="1" x14ac:dyDescent="0.25">
      <c r="K610" s="11"/>
    </row>
    <row r="611" spans="11:11" s="10" customFormat="1" x14ac:dyDescent="0.25">
      <c r="K611" s="11"/>
    </row>
    <row r="612" spans="11:11" s="10" customFormat="1" x14ac:dyDescent="0.25">
      <c r="K612" s="11"/>
    </row>
    <row r="613" spans="11:11" s="10" customFormat="1" x14ac:dyDescent="0.25">
      <c r="K613" s="11"/>
    </row>
    <row r="614" spans="11:11" s="10" customFormat="1" x14ac:dyDescent="0.25">
      <c r="K614" s="11"/>
    </row>
    <row r="615" spans="11:11" s="10" customFormat="1" x14ac:dyDescent="0.25">
      <c r="K615" s="11"/>
    </row>
    <row r="616" spans="11:11" s="10" customFormat="1" x14ac:dyDescent="0.25">
      <c r="K616" s="11"/>
    </row>
    <row r="617" spans="11:11" s="10" customFormat="1" x14ac:dyDescent="0.25">
      <c r="K617" s="11"/>
    </row>
    <row r="618" spans="11:11" s="10" customFormat="1" x14ac:dyDescent="0.25">
      <c r="K618" s="11"/>
    </row>
    <row r="619" spans="11:11" s="10" customFormat="1" x14ac:dyDescent="0.25">
      <c r="K619" s="11"/>
    </row>
    <row r="620" spans="11:11" s="10" customFormat="1" x14ac:dyDescent="0.25">
      <c r="K620" s="11"/>
    </row>
    <row r="621" spans="11:11" s="10" customFormat="1" x14ac:dyDescent="0.25">
      <c r="K621" s="11"/>
    </row>
    <row r="622" spans="11:11" s="10" customFormat="1" x14ac:dyDescent="0.25">
      <c r="K622" s="11"/>
    </row>
    <row r="623" spans="11:11" s="10" customFormat="1" x14ac:dyDescent="0.25">
      <c r="K623" s="11"/>
    </row>
    <row r="624" spans="11:11" s="10" customFormat="1" x14ac:dyDescent="0.25">
      <c r="K624" s="11"/>
    </row>
    <row r="625" spans="11:11" s="10" customFormat="1" x14ac:dyDescent="0.25">
      <c r="K625" s="11"/>
    </row>
    <row r="626" spans="11:11" s="10" customFormat="1" x14ac:dyDescent="0.25">
      <c r="K626" s="11"/>
    </row>
    <row r="627" spans="11:11" s="10" customFormat="1" x14ac:dyDescent="0.25">
      <c r="K627" s="11"/>
    </row>
    <row r="628" spans="11:11" s="10" customFormat="1" x14ac:dyDescent="0.25">
      <c r="K628" s="11"/>
    </row>
    <row r="629" spans="11:11" s="10" customFormat="1" x14ac:dyDescent="0.25">
      <c r="K629" s="11"/>
    </row>
    <row r="630" spans="11:11" s="10" customFormat="1" x14ac:dyDescent="0.25">
      <c r="K630" s="11"/>
    </row>
    <row r="631" spans="11:11" s="10" customFormat="1" x14ac:dyDescent="0.25">
      <c r="K631" s="11"/>
    </row>
    <row r="632" spans="11:11" s="10" customFormat="1" x14ac:dyDescent="0.25">
      <c r="K632" s="11"/>
    </row>
    <row r="633" spans="11:11" s="10" customFormat="1" x14ac:dyDescent="0.25">
      <c r="K633" s="11"/>
    </row>
    <row r="634" spans="11:11" s="10" customFormat="1" x14ac:dyDescent="0.25">
      <c r="K634" s="11"/>
    </row>
    <row r="635" spans="11:11" s="10" customFormat="1" x14ac:dyDescent="0.25">
      <c r="K635" s="11"/>
    </row>
    <row r="636" spans="11:11" s="10" customFormat="1" x14ac:dyDescent="0.25">
      <c r="K636" s="11"/>
    </row>
    <row r="637" spans="11:11" s="10" customFormat="1" x14ac:dyDescent="0.25">
      <c r="K637" s="11"/>
    </row>
    <row r="638" spans="11:11" s="10" customFormat="1" x14ac:dyDescent="0.25">
      <c r="K638" s="11"/>
    </row>
    <row r="639" spans="11:11" s="10" customFormat="1" x14ac:dyDescent="0.25">
      <c r="K639" s="11"/>
    </row>
    <row r="640" spans="11:11" s="10" customFormat="1" x14ac:dyDescent="0.25">
      <c r="K640" s="11"/>
    </row>
    <row r="641" spans="11:11" s="10" customFormat="1" x14ac:dyDescent="0.25">
      <c r="K641" s="11"/>
    </row>
    <row r="642" spans="11:11" s="10" customFormat="1" x14ac:dyDescent="0.25">
      <c r="K642" s="11"/>
    </row>
    <row r="643" spans="11:11" s="10" customFormat="1" x14ac:dyDescent="0.25">
      <c r="K643" s="11"/>
    </row>
    <row r="644" spans="11:11" s="10" customFormat="1" x14ac:dyDescent="0.25">
      <c r="K644" s="11"/>
    </row>
    <row r="645" spans="11:11" s="10" customFormat="1" x14ac:dyDescent="0.25">
      <c r="K645" s="11"/>
    </row>
    <row r="646" spans="11:11" s="10" customFormat="1" x14ac:dyDescent="0.25">
      <c r="K646" s="11"/>
    </row>
    <row r="647" spans="11:11" s="10" customFormat="1" x14ac:dyDescent="0.25">
      <c r="K647" s="11"/>
    </row>
    <row r="648" spans="11:11" s="10" customFormat="1" x14ac:dyDescent="0.25">
      <c r="K648" s="11"/>
    </row>
    <row r="649" spans="11:11" s="10" customFormat="1" x14ac:dyDescent="0.25">
      <c r="K649" s="11"/>
    </row>
    <row r="650" spans="11:11" s="10" customFormat="1" x14ac:dyDescent="0.25">
      <c r="K650" s="11"/>
    </row>
    <row r="651" spans="11:11" s="10" customFormat="1" x14ac:dyDescent="0.25">
      <c r="K651" s="11"/>
    </row>
    <row r="652" spans="11:11" s="10" customFormat="1" x14ac:dyDescent="0.25">
      <c r="K652" s="11"/>
    </row>
    <row r="653" spans="11:11" s="10" customFormat="1" x14ac:dyDescent="0.25">
      <c r="K653" s="11"/>
    </row>
    <row r="654" spans="11:11" s="10" customFormat="1" x14ac:dyDescent="0.25">
      <c r="K654" s="11"/>
    </row>
    <row r="655" spans="11:11" s="10" customFormat="1" x14ac:dyDescent="0.25">
      <c r="K655" s="11"/>
    </row>
    <row r="656" spans="11:11" s="10" customFormat="1" x14ac:dyDescent="0.25">
      <c r="K656" s="11"/>
    </row>
    <row r="657" spans="11:11" s="10" customFormat="1" x14ac:dyDescent="0.25">
      <c r="K657" s="11"/>
    </row>
    <row r="658" spans="11:11" s="10" customFormat="1" x14ac:dyDescent="0.25">
      <c r="K658" s="11"/>
    </row>
    <row r="659" spans="11:11" s="10" customFormat="1" x14ac:dyDescent="0.25">
      <c r="K659" s="11"/>
    </row>
    <row r="660" spans="11:11" s="10" customFormat="1" x14ac:dyDescent="0.25">
      <c r="K660" s="11"/>
    </row>
    <row r="661" spans="11:11" s="10" customFormat="1" x14ac:dyDescent="0.25">
      <c r="K661" s="11"/>
    </row>
    <row r="662" spans="11:11" s="10" customFormat="1" x14ac:dyDescent="0.25">
      <c r="K662" s="11"/>
    </row>
    <row r="663" spans="11:11" s="10" customFormat="1" x14ac:dyDescent="0.25">
      <c r="K663" s="11"/>
    </row>
    <row r="664" spans="11:11" s="10" customFormat="1" x14ac:dyDescent="0.25">
      <c r="K664" s="11"/>
    </row>
    <row r="665" spans="11:11" s="10" customFormat="1" x14ac:dyDescent="0.25">
      <c r="K665" s="11"/>
    </row>
    <row r="666" spans="11:11" s="10" customFormat="1" x14ac:dyDescent="0.25">
      <c r="K666" s="11"/>
    </row>
    <row r="667" spans="11:11" s="10" customFormat="1" x14ac:dyDescent="0.25">
      <c r="K667" s="11"/>
    </row>
    <row r="668" spans="11:11" s="10" customFormat="1" x14ac:dyDescent="0.25">
      <c r="K668" s="11"/>
    </row>
    <row r="669" spans="11:11" s="10" customFormat="1" x14ac:dyDescent="0.25">
      <c r="K669" s="11"/>
    </row>
    <row r="670" spans="11:11" s="10" customFormat="1" x14ac:dyDescent="0.25">
      <c r="K670" s="11"/>
    </row>
    <row r="671" spans="11:11" s="10" customFormat="1" x14ac:dyDescent="0.25">
      <c r="K671" s="11"/>
    </row>
    <row r="672" spans="11:11" s="10" customFormat="1" x14ac:dyDescent="0.25">
      <c r="K672" s="11"/>
    </row>
    <row r="673" spans="11:11" s="10" customFormat="1" x14ac:dyDescent="0.25">
      <c r="K673" s="11"/>
    </row>
    <row r="674" spans="11:11" s="10" customFormat="1" x14ac:dyDescent="0.25">
      <c r="K674" s="11"/>
    </row>
    <row r="675" spans="11:11" s="10" customFormat="1" x14ac:dyDescent="0.25">
      <c r="K675" s="11"/>
    </row>
    <row r="676" spans="11:11" s="10" customFormat="1" x14ac:dyDescent="0.25">
      <c r="K676" s="11"/>
    </row>
    <row r="677" spans="11:11" s="10" customFormat="1" x14ac:dyDescent="0.25">
      <c r="K677" s="11"/>
    </row>
    <row r="678" spans="11:11" s="10" customFormat="1" x14ac:dyDescent="0.25">
      <c r="K678" s="11"/>
    </row>
    <row r="679" spans="11:11" s="10" customFormat="1" x14ac:dyDescent="0.25">
      <c r="K679" s="11"/>
    </row>
    <row r="680" spans="11:11" s="10" customFormat="1" x14ac:dyDescent="0.25">
      <c r="K680" s="11"/>
    </row>
    <row r="681" spans="11:11" s="10" customFormat="1" x14ac:dyDescent="0.25">
      <c r="K681" s="11"/>
    </row>
    <row r="682" spans="11:11" s="10" customFormat="1" x14ac:dyDescent="0.25">
      <c r="K682" s="11"/>
    </row>
    <row r="683" spans="11:11" s="10" customFormat="1" x14ac:dyDescent="0.25">
      <c r="K683" s="11"/>
    </row>
    <row r="684" spans="11:11" s="10" customFormat="1" x14ac:dyDescent="0.25">
      <c r="K684" s="11"/>
    </row>
    <row r="685" spans="11:11" s="10" customFormat="1" x14ac:dyDescent="0.25">
      <c r="K685" s="11"/>
    </row>
    <row r="686" spans="11:11" s="10" customFormat="1" x14ac:dyDescent="0.25">
      <c r="K686" s="11"/>
    </row>
    <row r="687" spans="11:11" s="10" customFormat="1" x14ac:dyDescent="0.25">
      <c r="K687" s="11"/>
    </row>
    <row r="688" spans="11:11" s="10" customFormat="1" x14ac:dyDescent="0.25">
      <c r="K688" s="11"/>
    </row>
    <row r="689" spans="11:11" s="10" customFormat="1" x14ac:dyDescent="0.25">
      <c r="K689" s="11"/>
    </row>
    <row r="690" spans="11:11" s="10" customFormat="1" x14ac:dyDescent="0.25">
      <c r="K690" s="11"/>
    </row>
    <row r="691" spans="11:11" s="10" customFormat="1" x14ac:dyDescent="0.25">
      <c r="K691" s="11"/>
    </row>
    <row r="692" spans="11:11" s="10" customFormat="1" x14ac:dyDescent="0.25">
      <c r="K692" s="11"/>
    </row>
    <row r="693" spans="11:11" s="10" customFormat="1" x14ac:dyDescent="0.25">
      <c r="K693" s="11"/>
    </row>
    <row r="694" spans="11:11" s="10" customFormat="1" x14ac:dyDescent="0.25">
      <c r="K694" s="11"/>
    </row>
    <row r="695" spans="11:11" s="10" customFormat="1" x14ac:dyDescent="0.25">
      <c r="K695" s="11"/>
    </row>
    <row r="696" spans="11:11" s="10" customFormat="1" x14ac:dyDescent="0.25">
      <c r="K696" s="11"/>
    </row>
    <row r="697" spans="11:11" s="10" customFormat="1" x14ac:dyDescent="0.25">
      <c r="K697" s="11"/>
    </row>
    <row r="698" spans="11:11" s="10" customFormat="1" x14ac:dyDescent="0.25">
      <c r="K698" s="11"/>
    </row>
    <row r="699" spans="11:11" s="10" customFormat="1" x14ac:dyDescent="0.25">
      <c r="K699" s="11"/>
    </row>
    <row r="700" spans="11:11" s="10" customFormat="1" x14ac:dyDescent="0.25">
      <c r="K700" s="11"/>
    </row>
    <row r="701" spans="11:11" s="10" customFormat="1" x14ac:dyDescent="0.25">
      <c r="K701" s="11"/>
    </row>
    <row r="702" spans="11:11" s="10" customFormat="1" x14ac:dyDescent="0.25">
      <c r="K702" s="11"/>
    </row>
    <row r="703" spans="11:11" s="10" customFormat="1" x14ac:dyDescent="0.25">
      <c r="K703" s="11"/>
    </row>
    <row r="704" spans="11:11" s="10" customFormat="1" x14ac:dyDescent="0.25">
      <c r="K704" s="11"/>
    </row>
    <row r="705" spans="2:14" s="10" customFormat="1" x14ac:dyDescent="0.25">
      <c r="K705" s="11"/>
    </row>
    <row r="706" spans="2:14" s="10" customFormat="1" x14ac:dyDescent="0.25">
      <c r="K706" s="11"/>
    </row>
    <row r="707" spans="2:14" s="10" customFormat="1" x14ac:dyDescent="0.25">
      <c r="K707" s="11"/>
    </row>
    <row r="708" spans="2:14" s="10" customFormat="1" x14ac:dyDescent="0.25">
      <c r="K708" s="11"/>
    </row>
    <row r="709" spans="2:14" s="10" customFormat="1" x14ac:dyDescent="0.25">
      <c r="K709" s="11"/>
    </row>
    <row r="710" spans="2:14" s="10" customFormat="1" x14ac:dyDescent="0.25">
      <c r="K710" s="11"/>
    </row>
    <row r="711" spans="2:14" s="10" customFormat="1" x14ac:dyDescent="0.25">
      <c r="K711" s="11"/>
    </row>
    <row r="712" spans="2:14" s="10" customFormat="1" x14ac:dyDescent="0.25">
      <c r="K712" s="11"/>
    </row>
    <row r="713" spans="2:14" s="10" customFormat="1" x14ac:dyDescent="0.25">
      <c r="K713" s="11"/>
    </row>
    <row r="714" spans="2:14" s="10" customFormat="1" x14ac:dyDescent="0.25">
      <c r="K714" s="11"/>
    </row>
    <row r="715" spans="2:14" s="10" customFormat="1" x14ac:dyDescent="0.25">
      <c r="K715" s="11"/>
    </row>
    <row r="716" spans="2:14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K716" s="11"/>
      <c r="L716" s="10"/>
      <c r="M716" s="10"/>
      <c r="N716" s="10"/>
    </row>
    <row r="717" spans="2:14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K717" s="11"/>
      <c r="L717" s="10"/>
      <c r="M717" s="10"/>
      <c r="N717" s="10"/>
    </row>
    <row r="718" spans="2:14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K718" s="11"/>
      <c r="L718" s="10"/>
      <c r="M718" s="10"/>
      <c r="N718" s="10"/>
    </row>
  </sheetData>
  <mergeCells count="20">
    <mergeCell ref="D1:G1"/>
    <mergeCell ref="I1:N1"/>
    <mergeCell ref="I3:N3"/>
    <mergeCell ref="C5:D5"/>
    <mergeCell ref="D3:G3"/>
    <mergeCell ref="D2:G2"/>
    <mergeCell ref="M2:N2"/>
    <mergeCell ref="C72:D72"/>
    <mergeCell ref="C124:D124"/>
    <mergeCell ref="C46:D46"/>
    <mergeCell ref="C55:D55"/>
    <mergeCell ref="A4:N4"/>
    <mergeCell ref="C63:D63"/>
    <mergeCell ref="B64:G64"/>
    <mergeCell ref="C99:D99"/>
    <mergeCell ref="C127:D127"/>
    <mergeCell ref="C121:D121"/>
    <mergeCell ref="C75:D75"/>
    <mergeCell ref="C114:D114"/>
    <mergeCell ref="C109:D109"/>
  </mergeCells>
  <printOptions horizontalCentered="1" verticalCentered="1"/>
  <pageMargins left="0.70866141732283472" right="0.70866141732283472" top="0.59055118110236227" bottom="0.74803149606299213" header="0.31496062992125984" footer="0.31496062992125984"/>
  <pageSetup paperSize="9" scale="47" fitToHeight="2" orientation="portrait" horizontalDpi="4294967293" verticalDpi="4294967293" r:id="rId1"/>
  <headerFooter scaleWithDoc="0">
    <oddHeader>&amp;C&amp;14DOGUE DESIGN PRICE LIST 2018</oddHeader>
  </headerFooter>
  <rowBreaks count="1" manualBreakCount="1">
    <brk id="71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C87912C3457448E0075654BBEB8BA" ma:contentTypeVersion="0" ma:contentTypeDescription="Create a new document." ma:contentTypeScope="" ma:versionID="8c56ed0acd94a28a201449de5cef0e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ADC1E4-8622-435E-8D32-CFB88F6CE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84BBA7-4E16-4FED-B276-9B7E15B670E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3C3EED-E775-4F7D-9E1E-B34439F92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DOGUE Order Form</vt:lpstr>
      <vt:lpstr>'DOGUE Order Form'!Print_Area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o3656</cp:lastModifiedBy>
  <cp:lastPrinted>2018-02-28T02:20:30Z</cp:lastPrinted>
  <dcterms:created xsi:type="dcterms:W3CDTF">2012-10-07T04:48:26Z</dcterms:created>
  <dcterms:modified xsi:type="dcterms:W3CDTF">2019-11-15T02:51:10Z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0x0101002AEC87912C3457448E0075654BBEB8BA</vt:lpwstr>
  </property>
</Properties>
</file>